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2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G36" i="11" l="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4" i="10"/>
  <c r="E23" i="10"/>
  <c r="E20" i="10"/>
  <c r="E19" i="10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G23" i="11" l="1"/>
  <c r="G38" i="11" s="1"/>
  <c r="G40" i="11" s="1"/>
  <c r="F23" i="11"/>
  <c r="F38" i="11" s="1"/>
  <c r="G27" i="10"/>
  <c r="F27" i="10"/>
  <c r="F40" i="11" l="1"/>
  <c r="D25" i="10"/>
  <c r="D26" i="10" s="1"/>
  <c r="D21" i="10"/>
  <c r="D22" i="10" s="1"/>
  <c r="D17" i="10"/>
  <c r="D18" i="10" s="1"/>
  <c r="E17" i="10" l="1"/>
  <c r="E18" i="10" s="1"/>
  <c r="E21" i="10"/>
  <c r="E22" i="10" s="1"/>
  <c r="E25" i="10"/>
  <c r="E26" i="10" s="1"/>
  <c r="E8" i="10" l="1"/>
  <c r="D10" i="10"/>
  <c r="D11" i="10" s="1"/>
  <c r="E9" i="10"/>
  <c r="E7" i="10"/>
  <c r="E10" i="10" l="1"/>
  <c r="E11" i="10" s="1"/>
  <c r="D13" i="10"/>
  <c r="D14" i="10" s="1"/>
  <c r="D27" i="10" s="1"/>
  <c r="E12" i="10"/>
  <c r="E13" i="10" s="1"/>
  <c r="E14" i="10" s="1"/>
  <c r="E27" i="10" s="1"/>
  <c r="D40" i="11"/>
  <c r="E7" i="11"/>
  <c r="E31" i="11"/>
  <c r="E17" i="11"/>
  <c r="E9" i="11"/>
  <c r="E30" i="11"/>
  <c r="E24" i="11"/>
  <c r="E19" i="11"/>
  <c r="E11" i="11"/>
  <c r="E13" i="11"/>
  <c r="E21" i="11"/>
  <c r="E29" i="11"/>
  <c r="E35" i="11"/>
  <c r="E36" i="11" s="1"/>
  <c r="E37" i="11" s="1"/>
  <c r="E18" i="11"/>
  <c r="E10" i="11"/>
  <c r="E14" i="11"/>
  <c r="E16" i="11"/>
  <c r="E26" i="11"/>
  <c r="E25" i="11"/>
  <c r="E20" i="11"/>
  <c r="E8" i="11"/>
  <c r="E27" i="11" l="1"/>
  <c r="E28" i="11" s="1"/>
  <c r="E32" i="11"/>
  <c r="E33" i="11" s="1"/>
  <c r="E22" i="11"/>
  <c r="E12" i="11"/>
  <c r="E15" i="11"/>
  <c r="E23" i="11" l="1"/>
  <c r="E38" i="11" s="1"/>
  <c r="E40" i="11" s="1"/>
</calcChain>
</file>

<file path=xl/sharedStrings.xml><?xml version="1.0" encoding="utf-8"?>
<sst xmlns="http://schemas.openxmlformats.org/spreadsheetml/2006/main" count="101" uniqueCount="74">
  <si>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</si>
  <si>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</si>
  <si>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</si>
  <si>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</si>
  <si>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</si>
  <si>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</si>
  <si>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</si>
  <si>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</si>
  <si>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</si>
  <si>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</si>
  <si>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</si>
  <si>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</si>
  <si>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</si>
  <si>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</si>
  <si>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</si>
  <si>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</si>
  <si>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</si>
  <si>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</si>
  <si>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</si>
  <si>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</si>
  <si>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</si>
  <si>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</si>
  <si>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</si>
  <si>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</si>
  <si>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</si>
  <si>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</si>
  <si>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</si>
  <si>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</si>
  <si>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</si>
  <si>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</si>
  <si>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</si>
  <si>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</si>
  <si>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</si>
  <si>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</si>
  <si>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</si>
  <si>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</si>
  <si>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</si>
  <si>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</si>
  <si>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</si>
  <si>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</si>
  <si>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</si>
  <si>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</si>
  <si>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</si>
  <si>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</si>
  <si>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</si>
  <si>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</si>
  <si>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</si>
  <si>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</si>
  <si>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</si>
  <si>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</si>
  <si>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</si>
  <si>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</si>
  <si>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</si>
  <si>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</si>
  <si>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</si>
  <si>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</si>
  <si>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</si>
  <si>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</si>
  <si>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</si>
  <si>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</si>
  <si>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</si>
  <si>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</si>
  <si>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</si>
  <si>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</si>
  <si>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</si>
  <si>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</si>
  <si>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</si>
  <si>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</si>
  <si>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2022년도 남원시가족센터 세입〮세출명세서</t>
    <phoneticPr fontId="2" type="noConversion"/>
  </si>
  <si>
    <t>2022년도 남원시가족센터 세입〮세출명세서</t>
    <phoneticPr fontId="2" type="noConversion"/>
  </si>
  <si>
    <t>공동육아나눔터 복지수당</t>
    <phoneticPr fontId="2" type="noConversion"/>
  </si>
  <si>
    <t>공동육아나눔터 복지수당</t>
    <phoneticPr fontId="2" type="noConversion"/>
  </si>
  <si>
    <t>공동육아나눔터 복지수당
결혼이민자 교육비지원
국적취득수수료지원</t>
    <phoneticPr fontId="2" type="noConversion"/>
  </si>
  <si>
    <t>결혼이민자 교육비지원
국적취득수수료지원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</si>
</sst>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종사자 급여 &quot;###,###&quot;원 &quot;"/>
    <numFmt numFmtId="187" formatCode="&quot;직원 퇴직금 &quot;###,###&quot;원 &quot;"/>
    <numFmt numFmtId="188" formatCode="&quot;직원회식비, 직원문화체험비 등 &quot;###,###&quot;원 &quot;"/>
    <numFmt numFmtId="189" formatCode="&quot;센터장활동비 &quot;###,###&quot;원 &quot;"/>
    <numFmt numFmtId="190" formatCode="&quot;운영회의비 등 &quot;###,###&quot;원 &quot;"/>
    <numFmt numFmtId="191" formatCode="&quot;직원 출장비 &quot;###,###&quot;원 &quot;"/>
    <numFmt numFmtId="192" formatCode="&quot;수용비, 홍보비, 공고료 등 &quot;###,###&quot;원 &quot;"/>
    <numFmt numFmtId="193" formatCode="&quot;전기요금, 전화요금, 우편료 등 &quot;###,###&quot;원 &quot;"/>
    <numFmt numFmtId="194" formatCode="&quot;보험, 세금, 회비 등 &quot;###,###&quot;원 &quot;"/>
    <numFmt numFmtId="195" formatCode="&quot;차량관리비, 차량유류비 등 &quot;###,###&quot;원 &quot;"/>
    <numFmt numFmtId="196" formatCode="&quot;직원교육비, 직원급량비 등 &quot;###,###&quot;원 &quot;"/>
    <numFmt numFmtId="197" formatCode="&quot;신규직원 책상, 컴퓨터 등 &quot;###,###&quot;원 &quot;"/>
    <numFmt numFmtId="198" formatCode="&quot;보조금 사업비 &quot;###,###&quot;원 &quot;"/>
    <numFmt numFmtId="199" formatCode="&quot;(예상) 후원금 사업비 &quot;###,###&quot;원 &quot;"/>
    <numFmt numFmtId="200" formatCode="&quot;법인전출금 사업비 &quot;###,###&quot;원 &quot;"/>
    <numFmt numFmtId="201" formatCode="&quot;(예상) 이자수입 &quot;###,###&quot;원 &quot;"/>
    <numFmt numFmtId="202" formatCode="&quot;명절수당, 가족수당 등 &quot;###,###&quot;원 &quot;"/>
    <numFmt numFmtId="203" formatCode="&quot;(예상) &quot;###,###&quot; &quot;"/>
    <numFmt numFmtId="204" formatCode="&quot;공동육아나눔터 리모델링 &quot;###,###&quot;원 &quot;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18" fillId="0" borderId="5" xfId="1" applyNumberFormat="1" applyFont="1" applyBorder="1" applyAlignment="1">
      <alignment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203" fontId="16" fillId="0" borderId="5" xfId="1" applyNumberFormat="1" applyFont="1" applyBorder="1">
      <alignment vertical="center"/>
    </xf>
    <xf numFmtId="203" fontId="16" fillId="0" borderId="5" xfId="1" applyNumberFormat="1" applyFont="1" applyBorder="1" applyAlignment="1">
      <alignment vertical="center"/>
    </xf>
    <xf numFmtId="177" fontId="18" fillId="0" borderId="16" xfId="1" applyNumberFormat="1" applyFont="1" applyBorder="1" applyAlignment="1">
      <alignment vertical="center"/>
    </xf>
    <xf numFmtId="41" fontId="16" fillId="0" borderId="5" xfId="1" applyFont="1" applyBorder="1">
      <alignment vertical="center"/>
    </xf>
    <xf numFmtId="41" fontId="18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41" fontId="20" fillId="0" borderId="7" xfId="1" applyFont="1" applyBorder="1" applyAlignment="1">
      <alignment vertical="center"/>
    </xf>
    <xf numFmtId="41" fontId="16" fillId="0" borderId="16" xfId="1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20" xfId="1" applyNumberFormat="1" applyFont="1" applyBorder="1" applyAlignment="1">
      <alignment horizontal="center" vertical="center"/>
    </xf>
    <xf numFmtId="177" fontId="16" fillId="0" borderId="20" xfId="1" applyNumberFormat="1" applyFont="1" applyBorder="1" applyAlignment="1">
      <alignment vertical="center"/>
    </xf>
    <xf numFmtId="179" fontId="21" fillId="0" borderId="6" xfId="1" applyNumberFormat="1" applyFont="1" applyBorder="1" applyAlignment="1">
      <alignment horizontal="right" vertical="center" wrapText="1"/>
    </xf>
    <xf numFmtId="180" fontId="21" fillId="0" borderId="6" xfId="1" applyNumberFormat="1" applyFont="1" applyBorder="1" applyAlignment="1">
      <alignment horizontal="right" vertical="center" wrapText="1"/>
    </xf>
    <xf numFmtId="202" fontId="21" fillId="0" borderId="6" xfId="1" applyNumberFormat="1" applyFont="1" applyBorder="1" applyAlignment="1">
      <alignment horizontal="right" vertical="center"/>
    </xf>
    <xf numFmtId="198" fontId="21" fillId="0" borderId="6" xfId="1" applyNumberFormat="1" applyFont="1" applyBorder="1" applyAlignment="1">
      <alignment horizontal="right" vertical="center" wrapText="1"/>
    </xf>
    <xf numFmtId="186" fontId="21" fillId="0" borderId="14" xfId="1" applyNumberFormat="1" applyFont="1" applyBorder="1" applyAlignment="1">
      <alignment horizontal="right" vertical="center" wrapText="1"/>
    </xf>
    <xf numFmtId="187" fontId="21" fillId="0" borderId="6" xfId="1" applyNumberFormat="1" applyFont="1" applyBorder="1" applyAlignment="1">
      <alignment horizontal="right" vertical="center"/>
    </xf>
    <xf numFmtId="186" fontId="21" fillId="0" borderId="6" xfId="1" applyNumberFormat="1" applyFont="1" applyBorder="1" applyAlignment="1">
      <alignment horizontal="right" vertical="center" wrapText="1"/>
    </xf>
    <xf numFmtId="188" fontId="21" fillId="0" borderId="6" xfId="1" applyNumberFormat="1" applyFont="1" applyBorder="1" applyAlignment="1">
      <alignment horizontal="right" vertical="center"/>
    </xf>
    <xf numFmtId="177" fontId="22" fillId="0" borderId="6" xfId="1" applyNumberFormat="1" applyFont="1" applyBorder="1" applyAlignment="1">
      <alignment horizontal="right" vertical="center"/>
    </xf>
    <xf numFmtId="189" fontId="21" fillId="0" borderId="6" xfId="1" applyNumberFormat="1" applyFont="1" applyBorder="1" applyAlignment="1">
      <alignment horizontal="right" vertical="center"/>
    </xf>
    <xf numFmtId="190" fontId="21" fillId="0" borderId="6" xfId="1" applyNumberFormat="1" applyFont="1" applyBorder="1" applyAlignment="1">
      <alignment horizontal="right" vertical="center"/>
    </xf>
    <xf numFmtId="191" fontId="21" fillId="0" borderId="6" xfId="1" applyNumberFormat="1" applyFont="1" applyBorder="1" applyAlignment="1">
      <alignment horizontal="right" vertical="center"/>
    </xf>
    <xf numFmtId="192" fontId="21" fillId="0" borderId="6" xfId="1" applyNumberFormat="1" applyFont="1" applyBorder="1" applyAlignment="1">
      <alignment horizontal="right" vertical="center"/>
    </xf>
    <xf numFmtId="193" fontId="21" fillId="0" borderId="6" xfId="1" applyNumberFormat="1" applyFont="1" applyBorder="1" applyAlignment="1">
      <alignment horizontal="right" vertical="center"/>
    </xf>
    <xf numFmtId="194" fontId="21" fillId="0" borderId="6" xfId="1" applyNumberFormat="1" applyFont="1" applyBorder="1" applyAlignment="1">
      <alignment horizontal="right" vertical="center"/>
    </xf>
    <xf numFmtId="195" fontId="21" fillId="0" borderId="6" xfId="1" applyNumberFormat="1" applyFont="1" applyBorder="1" applyAlignment="1">
      <alignment horizontal="right" vertical="center"/>
    </xf>
    <xf numFmtId="196" fontId="21" fillId="0" borderId="6" xfId="1" applyNumberFormat="1" applyFont="1" applyBorder="1" applyAlignment="1">
      <alignment horizontal="right" vertical="center"/>
    </xf>
    <xf numFmtId="204" fontId="21" fillId="0" borderId="6" xfId="1" applyNumberFormat="1" applyFont="1" applyBorder="1" applyAlignment="1">
      <alignment horizontal="right" vertical="center"/>
    </xf>
    <xf numFmtId="197" fontId="21" fillId="0" borderId="6" xfId="1" applyNumberFormat="1" applyFont="1" applyBorder="1" applyAlignment="1">
      <alignment horizontal="right" vertical="center"/>
    </xf>
    <xf numFmtId="177" fontId="21" fillId="0" borderId="6" xfId="1" applyNumberFormat="1" applyFont="1" applyBorder="1" applyAlignment="1">
      <alignment horizontal="right" vertical="center"/>
    </xf>
    <xf numFmtId="200" fontId="21" fillId="0" borderId="6" xfId="1" applyNumberFormat="1" applyFont="1" applyBorder="1" applyAlignment="1">
      <alignment horizontal="right" vertical="center"/>
    </xf>
    <xf numFmtId="199" fontId="21" fillId="0" borderId="6" xfId="1" applyNumberFormat="1" applyFont="1" applyBorder="1" applyAlignment="1">
      <alignment horizontal="right" vertical="center"/>
    </xf>
    <xf numFmtId="177" fontId="23" fillId="0" borderId="6" xfId="1" applyNumberFormat="1" applyFont="1" applyBorder="1" applyAlignment="1">
      <alignment horizontal="right" vertical="center"/>
    </xf>
    <xf numFmtId="201" fontId="21" fillId="0" borderId="6" xfId="1" applyNumberFormat="1" applyFont="1" applyBorder="1" applyAlignment="1">
      <alignment horizontal="right" vertical="center"/>
    </xf>
    <xf numFmtId="177" fontId="22" fillId="0" borderId="8" xfId="1" applyNumberFormat="1" applyFont="1" applyBorder="1" applyAlignment="1">
      <alignment horizontal="right" vertical="center"/>
    </xf>
    <xf numFmtId="178" fontId="21" fillId="0" borderId="14" xfId="1" applyNumberFormat="1" applyFont="1" applyBorder="1" applyAlignment="1">
      <alignment horizontal="right" vertical="center"/>
    </xf>
    <xf numFmtId="183" fontId="21" fillId="0" borderId="6" xfId="1" applyNumberFormat="1" applyFont="1" applyBorder="1" applyAlignment="1">
      <alignment horizontal="right" vertical="center"/>
    </xf>
    <xf numFmtId="181" fontId="21" fillId="0" borderId="6" xfId="1" applyNumberFormat="1" applyFont="1" applyBorder="1" applyAlignment="1">
      <alignment horizontal="right" vertical="center"/>
    </xf>
    <xf numFmtId="182" fontId="21" fillId="0" borderId="6" xfId="1" applyNumberFormat="1" applyFont="1" applyBorder="1" applyAlignment="1">
      <alignment horizontal="right" vertical="center"/>
    </xf>
    <xf numFmtId="41" fontId="21" fillId="0" borderId="6" xfId="1" applyFont="1" applyBorder="1" applyAlignment="1">
      <alignment horizontal="right" vertical="center"/>
    </xf>
    <xf numFmtId="41" fontId="22" fillId="0" borderId="6" xfId="1" applyFont="1" applyBorder="1" applyAlignment="1">
      <alignment horizontal="right" vertical="center"/>
    </xf>
    <xf numFmtId="184" fontId="21" fillId="0" borderId="6" xfId="1" applyNumberFormat="1" applyFont="1" applyBorder="1" applyAlignment="1">
      <alignment horizontal="right" vertical="center"/>
    </xf>
    <xf numFmtId="185" fontId="21" fillId="0" borderId="6" xfId="1" applyNumberFormat="1" applyFont="1" applyBorder="1" applyAlignment="1">
      <alignment horizontal="right" vertical="center"/>
    </xf>
    <xf numFmtId="41" fontId="22" fillId="0" borderId="8" xfId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9" xfId="1" applyNumberFormat="1" applyFont="1" applyBorder="1" applyAlignment="1">
      <alignment horizontal="center" vertical="center"/>
    </xf>
    <xf numFmtId="177" fontId="9" fillId="0" borderId="20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="85" zoomScaleNormal="85" workbookViewId="0">
      <selection activeCell="G22" sqref="G22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68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5" t="s">
        <v>45</v>
      </c>
      <c r="B4" s="75"/>
      <c r="C4" s="13"/>
      <c r="D4" s="13"/>
      <c r="E4" s="14"/>
      <c r="F4" s="13"/>
      <c r="G4" s="13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63</v>
      </c>
      <c r="E5" s="71" t="s">
        <v>64</v>
      </c>
      <c r="F5" s="76" t="s">
        <v>65</v>
      </c>
      <c r="G5" s="77" t="s">
        <v>66</v>
      </c>
      <c r="H5" s="73" t="s">
        <v>67</v>
      </c>
    </row>
    <row r="6" spans="1:8" s="4" customFormat="1" ht="39.950000000000003" customHeight="1" thickBot="1" x14ac:dyDescent="0.35">
      <c r="A6" s="10" t="s">
        <v>3</v>
      </c>
      <c r="B6" s="16" t="s">
        <v>4</v>
      </c>
      <c r="C6" s="16" t="s">
        <v>5</v>
      </c>
      <c r="D6" s="72"/>
      <c r="E6" s="72"/>
      <c r="F6" s="72"/>
      <c r="G6" s="78"/>
      <c r="H6" s="74"/>
    </row>
    <row r="7" spans="1:8" s="4" customFormat="1" ht="39.950000000000003" customHeight="1" thickTop="1" x14ac:dyDescent="0.3">
      <c r="A7" s="79" t="s">
        <v>50</v>
      </c>
      <c r="B7" s="82" t="s">
        <v>49</v>
      </c>
      <c r="C7" s="20" t="s">
        <v>6</v>
      </c>
      <c r="D7" s="21">
        <v>2058670000</v>
      </c>
      <c r="E7" s="21">
        <f>SUM(D7,F7:G7)</f>
        <v>2058670000</v>
      </c>
      <c r="F7" s="21">
        <v>0</v>
      </c>
      <c r="G7" s="21">
        <v>0</v>
      </c>
      <c r="H7" s="60"/>
    </row>
    <row r="8" spans="1:8" s="4" customFormat="1" ht="39.950000000000003" customHeight="1" x14ac:dyDescent="0.3">
      <c r="A8" s="80"/>
      <c r="B8" s="83"/>
      <c r="C8" s="17" t="s">
        <v>7</v>
      </c>
      <c r="D8" s="21">
        <v>578563000</v>
      </c>
      <c r="E8" s="21">
        <f t="shared" ref="E8:E9" si="0">SUM(D8,F8:G8)</f>
        <v>578971000</v>
      </c>
      <c r="F8" s="8">
        <v>408000</v>
      </c>
      <c r="G8" s="8">
        <v>0</v>
      </c>
      <c r="H8" s="35" t="s">
        <v>70</v>
      </c>
    </row>
    <row r="9" spans="1:8" s="4" customFormat="1" ht="39.950000000000003" customHeight="1" x14ac:dyDescent="0.3">
      <c r="A9" s="80"/>
      <c r="B9" s="83"/>
      <c r="C9" s="17" t="s">
        <v>14</v>
      </c>
      <c r="D9" s="21">
        <v>1549402000</v>
      </c>
      <c r="E9" s="21">
        <f t="shared" si="0"/>
        <v>1556454000</v>
      </c>
      <c r="F9" s="8">
        <v>7052000</v>
      </c>
      <c r="G9" s="8">
        <v>0</v>
      </c>
      <c r="H9" s="36" t="s">
        <v>72</v>
      </c>
    </row>
    <row r="10" spans="1:8" s="4" customFormat="1" ht="39.950000000000003" customHeight="1" x14ac:dyDescent="0.3">
      <c r="A10" s="80"/>
      <c r="B10" s="83"/>
      <c r="C10" s="18" t="s">
        <v>56</v>
      </c>
      <c r="D10" s="9">
        <f>SUM(D7:D9)</f>
        <v>4186635000</v>
      </c>
      <c r="E10" s="9">
        <f>SUM(E7:E9)</f>
        <v>4194095000</v>
      </c>
      <c r="F10" s="9">
        <f>SUM(F7:F9)</f>
        <v>7460000</v>
      </c>
      <c r="G10" s="9">
        <f>SUM(G7:G9)</f>
        <v>0</v>
      </c>
      <c r="H10" s="43"/>
    </row>
    <row r="11" spans="1:8" s="4" customFormat="1" ht="39.950000000000003" customHeight="1" x14ac:dyDescent="0.3">
      <c r="A11" s="80"/>
      <c r="B11" s="81" t="s">
        <v>38</v>
      </c>
      <c r="C11" s="81"/>
      <c r="D11" s="7">
        <f>SUM(D10)</f>
        <v>4186635000</v>
      </c>
      <c r="E11" s="7">
        <f>SUM(E10)</f>
        <v>4194095000</v>
      </c>
      <c r="F11" s="7">
        <f>SUM(F10)</f>
        <v>7460000</v>
      </c>
      <c r="G11" s="7">
        <f>SUM(G10)</f>
        <v>0</v>
      </c>
      <c r="H11" s="43"/>
    </row>
    <row r="12" spans="1:8" s="4" customFormat="1" ht="39.950000000000003" customHeight="1" x14ac:dyDescent="0.3">
      <c r="A12" s="80" t="s">
        <v>9</v>
      </c>
      <c r="B12" s="83" t="s">
        <v>10</v>
      </c>
      <c r="C12" s="17" t="s">
        <v>11</v>
      </c>
      <c r="D12" s="21">
        <v>21700000</v>
      </c>
      <c r="E12" s="21">
        <f t="shared" ref="E12" si="1">SUM(D12,F12:G12)</f>
        <v>21700000</v>
      </c>
      <c r="F12" s="8">
        <v>0</v>
      </c>
      <c r="G12" s="8">
        <v>0</v>
      </c>
      <c r="H12" s="61"/>
    </row>
    <row r="13" spans="1:8" s="4" customFormat="1" ht="39.950000000000003" customHeight="1" x14ac:dyDescent="0.3">
      <c r="A13" s="80"/>
      <c r="B13" s="83"/>
      <c r="C13" s="18" t="s">
        <v>56</v>
      </c>
      <c r="D13" s="9">
        <f t="shared" ref="D13:D14" si="2">SUM(D12)</f>
        <v>21700000</v>
      </c>
      <c r="E13" s="24">
        <f>SUM(E12)</f>
        <v>21700000</v>
      </c>
      <c r="F13" s="9">
        <f t="shared" ref="F13:F14" si="3">SUM(F12)</f>
        <v>0</v>
      </c>
      <c r="G13" s="9">
        <f t="shared" ref="G13" si="4">SUM(G12)</f>
        <v>0</v>
      </c>
      <c r="H13" s="43"/>
    </row>
    <row r="14" spans="1:8" s="4" customFormat="1" ht="39.950000000000003" customHeight="1" x14ac:dyDescent="0.3">
      <c r="A14" s="80"/>
      <c r="B14" s="81" t="s">
        <v>38</v>
      </c>
      <c r="C14" s="81"/>
      <c r="D14" s="7">
        <f t="shared" si="2"/>
        <v>21700000</v>
      </c>
      <c r="E14" s="7">
        <f t="shared" ref="E14" si="5">SUM(E13)</f>
        <v>21700000</v>
      </c>
      <c r="F14" s="7">
        <f t="shared" si="3"/>
        <v>0</v>
      </c>
      <c r="G14" s="7">
        <f t="shared" ref="G14" si="6">SUM(G13)</f>
        <v>0</v>
      </c>
      <c r="H14" s="43"/>
    </row>
    <row r="15" spans="1:8" s="4" customFormat="1" ht="39.950000000000003" customHeight="1" x14ac:dyDescent="0.3">
      <c r="A15" s="84" t="s">
        <v>51</v>
      </c>
      <c r="B15" s="85" t="s">
        <v>52</v>
      </c>
      <c r="C15" s="17" t="s">
        <v>12</v>
      </c>
      <c r="D15" s="22">
        <v>10000000</v>
      </c>
      <c r="E15" s="22">
        <f>SUM(D15,F15:G15)</f>
        <v>10000000</v>
      </c>
      <c r="F15" s="8">
        <v>0</v>
      </c>
      <c r="G15" s="8">
        <v>0</v>
      </c>
      <c r="H15" s="62"/>
    </row>
    <row r="16" spans="1:8" s="4" customFormat="1" ht="39.950000000000003" customHeight="1" x14ac:dyDescent="0.3">
      <c r="A16" s="80"/>
      <c r="B16" s="83"/>
      <c r="C16" s="17" t="s">
        <v>13</v>
      </c>
      <c r="D16" s="22">
        <v>4200000</v>
      </c>
      <c r="E16" s="22">
        <f>SUM(D16,F16:G16)</f>
        <v>4200000</v>
      </c>
      <c r="F16" s="8">
        <v>0</v>
      </c>
      <c r="G16" s="8">
        <v>0</v>
      </c>
      <c r="H16" s="63"/>
    </row>
    <row r="17" spans="1:8" s="4" customFormat="1" ht="39.950000000000003" customHeight="1" x14ac:dyDescent="0.3">
      <c r="A17" s="80"/>
      <c r="B17" s="83"/>
      <c r="C17" s="18" t="s">
        <v>56</v>
      </c>
      <c r="D17" s="9">
        <f>SUM(D15:D16)</f>
        <v>14200000</v>
      </c>
      <c r="E17" s="9">
        <f>SUM(E15:E16)</f>
        <v>14200000</v>
      </c>
      <c r="F17" s="9">
        <f>SUM(F15:F16)</f>
        <v>0</v>
      </c>
      <c r="G17" s="9">
        <f>SUM(G15:G16)</f>
        <v>0</v>
      </c>
      <c r="H17" s="43"/>
    </row>
    <row r="18" spans="1:8" s="4" customFormat="1" ht="39.950000000000003" customHeight="1" x14ac:dyDescent="0.3">
      <c r="A18" s="80"/>
      <c r="B18" s="81" t="s">
        <v>38</v>
      </c>
      <c r="C18" s="81"/>
      <c r="D18" s="7">
        <f>SUM(D17)</f>
        <v>14200000</v>
      </c>
      <c r="E18" s="7">
        <f>SUM(E17)</f>
        <v>14200000</v>
      </c>
      <c r="F18" s="7">
        <f>SUM(F17)</f>
        <v>0</v>
      </c>
      <c r="G18" s="7">
        <f>SUM(G17)</f>
        <v>0</v>
      </c>
      <c r="H18" s="43"/>
    </row>
    <row r="19" spans="1:8" s="4" customFormat="1" ht="39.950000000000003" customHeight="1" x14ac:dyDescent="0.3">
      <c r="A19" s="88" t="s">
        <v>2</v>
      </c>
      <c r="B19" s="89" t="s">
        <v>2</v>
      </c>
      <c r="C19" s="19" t="s">
        <v>41</v>
      </c>
      <c r="D19" s="25">
        <v>0</v>
      </c>
      <c r="E19" s="29">
        <f t="shared" ref="E19:E20" si="7">SUM(D19,F19:G19)</f>
        <v>0</v>
      </c>
      <c r="F19" s="30">
        <v>0</v>
      </c>
      <c r="G19" s="30">
        <v>0</v>
      </c>
      <c r="H19" s="64"/>
    </row>
    <row r="20" spans="1:8" s="4" customFormat="1" ht="39.950000000000003" customHeight="1" x14ac:dyDescent="0.3">
      <c r="A20" s="88"/>
      <c r="B20" s="89"/>
      <c r="C20" s="19" t="s">
        <v>42</v>
      </c>
      <c r="D20" s="25">
        <v>1483301</v>
      </c>
      <c r="E20" s="29">
        <f t="shared" si="7"/>
        <v>1483301</v>
      </c>
      <c r="F20" s="30">
        <v>0</v>
      </c>
      <c r="G20" s="30">
        <v>0</v>
      </c>
      <c r="H20" s="64"/>
    </row>
    <row r="21" spans="1:8" s="4" customFormat="1" ht="39.950000000000003" customHeight="1" x14ac:dyDescent="0.3">
      <c r="A21" s="88"/>
      <c r="B21" s="89"/>
      <c r="C21" s="18" t="s">
        <v>56</v>
      </c>
      <c r="D21" s="26">
        <f>SUM(D19:D20)</f>
        <v>1483301</v>
      </c>
      <c r="E21" s="26">
        <f>SUM(E19:E20)</f>
        <v>1483301</v>
      </c>
      <c r="F21" s="26">
        <f>SUM(F19:F20)</f>
        <v>0</v>
      </c>
      <c r="G21" s="26">
        <f>SUM(G19:G20)</f>
        <v>0</v>
      </c>
      <c r="H21" s="65"/>
    </row>
    <row r="22" spans="1:8" s="4" customFormat="1" ht="39.950000000000003" customHeight="1" x14ac:dyDescent="0.3">
      <c r="A22" s="88"/>
      <c r="B22" s="81" t="s">
        <v>38</v>
      </c>
      <c r="C22" s="81"/>
      <c r="D22" s="27">
        <f>SUM(D21)</f>
        <v>1483301</v>
      </c>
      <c r="E22" s="27">
        <f>SUM(E21)</f>
        <v>1483301</v>
      </c>
      <c r="F22" s="27">
        <f>SUM(F21)</f>
        <v>0</v>
      </c>
      <c r="G22" s="27">
        <f>SUM(G21)</f>
        <v>0</v>
      </c>
      <c r="H22" s="65"/>
    </row>
    <row r="23" spans="1:8" s="4" customFormat="1" ht="39.950000000000003" customHeight="1" x14ac:dyDescent="0.3">
      <c r="A23" s="88" t="s">
        <v>8</v>
      </c>
      <c r="B23" s="89" t="s">
        <v>8</v>
      </c>
      <c r="C23" s="19" t="s">
        <v>43</v>
      </c>
      <c r="D23" s="22">
        <v>150000</v>
      </c>
      <c r="E23" s="22">
        <f>SUM(D23,F23:G23)</f>
        <v>150000</v>
      </c>
      <c r="F23" s="8">
        <v>0</v>
      </c>
      <c r="G23" s="8">
        <v>0</v>
      </c>
      <c r="H23" s="66"/>
    </row>
    <row r="24" spans="1:8" s="4" customFormat="1" ht="39.950000000000003" customHeight="1" x14ac:dyDescent="0.3">
      <c r="A24" s="88"/>
      <c r="B24" s="89"/>
      <c r="C24" s="19" t="s">
        <v>44</v>
      </c>
      <c r="D24" s="22">
        <v>1200</v>
      </c>
      <c r="E24" s="22">
        <f>SUM(D24,F24:G24)</f>
        <v>1200</v>
      </c>
      <c r="F24" s="8">
        <v>0</v>
      </c>
      <c r="G24" s="8">
        <v>0</v>
      </c>
      <c r="H24" s="67"/>
    </row>
    <row r="25" spans="1:8" s="4" customFormat="1" ht="39.950000000000003" customHeight="1" x14ac:dyDescent="0.3">
      <c r="A25" s="88"/>
      <c r="B25" s="89"/>
      <c r="C25" s="18" t="s">
        <v>56</v>
      </c>
      <c r="D25" s="26">
        <f>SUM(D23:D24)</f>
        <v>151200</v>
      </c>
      <c r="E25" s="26">
        <f>SUM(E23:E24)</f>
        <v>151200</v>
      </c>
      <c r="F25" s="26">
        <f>SUM(F23:F24)</f>
        <v>0</v>
      </c>
      <c r="G25" s="26">
        <f>SUM(G23:G24)</f>
        <v>0</v>
      </c>
      <c r="H25" s="65"/>
    </row>
    <row r="26" spans="1:8" s="4" customFormat="1" ht="39.950000000000003" customHeight="1" x14ac:dyDescent="0.3">
      <c r="A26" s="88"/>
      <c r="B26" s="81" t="s">
        <v>38</v>
      </c>
      <c r="C26" s="81"/>
      <c r="D26" s="27">
        <f>SUM(D25)</f>
        <v>151200</v>
      </c>
      <c r="E26" s="27">
        <f>SUM(E25)</f>
        <v>151200</v>
      </c>
      <c r="F26" s="27">
        <f>SUM(F25)</f>
        <v>0</v>
      </c>
      <c r="G26" s="27">
        <f>SUM(G25)</f>
        <v>0</v>
      </c>
      <c r="H26" s="65"/>
    </row>
    <row r="27" spans="1:8" s="4" customFormat="1" ht="50.1" customHeight="1" thickBot="1" x14ac:dyDescent="0.35">
      <c r="A27" s="86" t="s">
        <v>39</v>
      </c>
      <c r="B27" s="87"/>
      <c r="C27" s="87"/>
      <c r="D27" s="28">
        <f>SUM(D11,D14,D18,D22,D26)</f>
        <v>4224169501</v>
      </c>
      <c r="E27" s="28">
        <f>SUM(E11,E14,E18,E22,E26)</f>
        <v>4231629501</v>
      </c>
      <c r="F27" s="28">
        <f>SUM(F11,F14,F18,F22,F26)</f>
        <v>7460000</v>
      </c>
      <c r="G27" s="28">
        <f>SUM(G26,G22,G18,G14,G11)</f>
        <v>0</v>
      </c>
      <c r="H27" s="68"/>
    </row>
  </sheetData>
  <autoFilter ref="A6:H27"/>
  <mergeCells count="24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H2"/>
    <mergeCell ref="A5:C5"/>
    <mergeCell ref="D5:D6"/>
    <mergeCell ref="E5:E6"/>
    <mergeCell ref="H5:H6"/>
    <mergeCell ref="A4:B4"/>
    <mergeCell ref="F5:F6"/>
    <mergeCell ref="G5:G6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7" zoomScale="85" zoomScaleNormal="85" zoomScaleSheetLayoutView="85" workbookViewId="0">
      <selection activeCell="G17" sqref="G17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69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5" t="s">
        <v>46</v>
      </c>
      <c r="B4" s="75"/>
      <c r="C4" s="13"/>
      <c r="D4" s="13"/>
      <c r="E4" s="15"/>
      <c r="F4" s="13"/>
      <c r="G4" s="13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63</v>
      </c>
      <c r="E5" s="71" t="s">
        <v>64</v>
      </c>
      <c r="F5" s="76" t="s">
        <v>65</v>
      </c>
      <c r="G5" s="77" t="s">
        <v>66</v>
      </c>
      <c r="H5" s="73" t="s">
        <v>67</v>
      </c>
    </row>
    <row r="6" spans="1:8" s="4" customFormat="1" ht="39.950000000000003" customHeight="1" thickBot="1" x14ac:dyDescent="0.35">
      <c r="A6" s="10" t="s">
        <v>3</v>
      </c>
      <c r="B6" s="16" t="s">
        <v>4</v>
      </c>
      <c r="C6" s="16" t="s">
        <v>5</v>
      </c>
      <c r="D6" s="72"/>
      <c r="E6" s="72"/>
      <c r="F6" s="72"/>
      <c r="G6" s="78"/>
      <c r="H6" s="74"/>
    </row>
    <row r="7" spans="1:8" s="4" customFormat="1" ht="29.1" customHeight="1" thickTop="1" x14ac:dyDescent="0.3">
      <c r="A7" s="90" t="s">
        <v>15</v>
      </c>
      <c r="B7" s="91" t="s">
        <v>16</v>
      </c>
      <c r="C7" s="33" t="s">
        <v>17</v>
      </c>
      <c r="D7" s="34">
        <v>861054140</v>
      </c>
      <c r="E7" s="34">
        <f>SUM(D7,F7:G7)</f>
        <v>860913310</v>
      </c>
      <c r="F7" s="34">
        <v>0</v>
      </c>
      <c r="G7" s="34">
        <v>-140830</v>
      </c>
      <c r="H7" s="39"/>
    </row>
    <row r="8" spans="1:8" s="4" customFormat="1" ht="29.1" customHeight="1" x14ac:dyDescent="0.3">
      <c r="A8" s="80"/>
      <c r="B8" s="83"/>
      <c r="C8" s="31" t="s">
        <v>18</v>
      </c>
      <c r="D8" s="8">
        <v>211569880</v>
      </c>
      <c r="E8" s="8">
        <f t="shared" ref="E8:E21" si="0">SUM(D8,F8:G8)</f>
        <v>211846660</v>
      </c>
      <c r="F8" s="8">
        <v>1360000</v>
      </c>
      <c r="G8" s="8">
        <v>-1083220</v>
      </c>
      <c r="H8" s="37" t="s">
        <v>71</v>
      </c>
    </row>
    <row r="9" spans="1:8" s="4" customFormat="1" ht="29.1" customHeight="1" x14ac:dyDescent="0.3">
      <c r="A9" s="80"/>
      <c r="B9" s="83"/>
      <c r="C9" s="32" t="s">
        <v>61</v>
      </c>
      <c r="D9" s="8">
        <v>68198550</v>
      </c>
      <c r="E9" s="8">
        <f t="shared" si="0"/>
        <v>68198230</v>
      </c>
      <c r="F9" s="8">
        <v>0</v>
      </c>
      <c r="G9" s="8">
        <v>-320</v>
      </c>
      <c r="H9" s="40"/>
    </row>
    <row r="10" spans="1:8" s="4" customFormat="1" ht="29.1" customHeight="1" x14ac:dyDescent="0.3">
      <c r="A10" s="80"/>
      <c r="B10" s="83"/>
      <c r="C10" s="31" t="s">
        <v>19</v>
      </c>
      <c r="D10" s="8">
        <v>95817040</v>
      </c>
      <c r="E10" s="8">
        <f t="shared" si="0"/>
        <v>97186000</v>
      </c>
      <c r="F10" s="8">
        <v>0</v>
      </c>
      <c r="G10" s="8">
        <v>1368960</v>
      </c>
      <c r="H10" s="41"/>
    </row>
    <row r="11" spans="1:8" s="4" customFormat="1" ht="29.1" customHeight="1" x14ac:dyDescent="0.3">
      <c r="A11" s="80"/>
      <c r="B11" s="83"/>
      <c r="C11" s="31" t="s">
        <v>20</v>
      </c>
      <c r="D11" s="8">
        <v>5800000</v>
      </c>
      <c r="E11" s="8">
        <f t="shared" si="0"/>
        <v>5800000</v>
      </c>
      <c r="F11" s="8">
        <v>0</v>
      </c>
      <c r="G11" s="8">
        <v>0</v>
      </c>
      <c r="H11" s="42"/>
    </row>
    <row r="12" spans="1:8" s="4" customFormat="1" ht="29.1" customHeight="1" x14ac:dyDescent="0.3">
      <c r="A12" s="80"/>
      <c r="B12" s="83"/>
      <c r="C12" s="18" t="s">
        <v>57</v>
      </c>
      <c r="D12" s="9">
        <v>1242439610</v>
      </c>
      <c r="E12" s="9">
        <f t="shared" ref="E12" si="1">SUM(E7:E11)</f>
        <v>1243944200</v>
      </c>
      <c r="F12" s="9">
        <f>SUM(F7:F11)</f>
        <v>1360000</v>
      </c>
      <c r="G12" s="9">
        <f>SUM(G7:G11)</f>
        <v>144590</v>
      </c>
      <c r="H12" s="43"/>
    </row>
    <row r="13" spans="1:8" s="4" customFormat="1" ht="29.1" customHeight="1" x14ac:dyDescent="0.3">
      <c r="A13" s="80"/>
      <c r="B13" s="85" t="s">
        <v>53</v>
      </c>
      <c r="C13" s="31" t="s">
        <v>21</v>
      </c>
      <c r="D13" s="8">
        <v>4800000</v>
      </c>
      <c r="E13" s="8">
        <f t="shared" si="0"/>
        <v>5100000</v>
      </c>
      <c r="F13" s="8">
        <v>0</v>
      </c>
      <c r="G13" s="8">
        <v>300000</v>
      </c>
      <c r="H13" s="44"/>
    </row>
    <row r="14" spans="1:8" s="4" customFormat="1" ht="29.1" customHeight="1" x14ac:dyDescent="0.3">
      <c r="A14" s="80"/>
      <c r="B14" s="83"/>
      <c r="C14" s="31" t="s">
        <v>22</v>
      </c>
      <c r="D14" s="8">
        <v>3950000</v>
      </c>
      <c r="E14" s="8">
        <f t="shared" si="0"/>
        <v>3673530</v>
      </c>
      <c r="F14" s="8">
        <v>0</v>
      </c>
      <c r="G14" s="8">
        <v>-276470</v>
      </c>
      <c r="H14" s="45"/>
    </row>
    <row r="15" spans="1:8" s="4" customFormat="1" ht="29.1" customHeight="1" x14ac:dyDescent="0.3">
      <c r="A15" s="80"/>
      <c r="B15" s="83"/>
      <c r="C15" s="18" t="s">
        <v>58</v>
      </c>
      <c r="D15" s="9">
        <v>8750000</v>
      </c>
      <c r="E15" s="9">
        <f t="shared" ref="E15" si="2">SUM(E13:E14)</f>
        <v>8773530</v>
      </c>
      <c r="F15" s="9">
        <f>SUM(F13:F14)</f>
        <v>0</v>
      </c>
      <c r="G15" s="9">
        <f>SUM(G13:G14)</f>
        <v>23530</v>
      </c>
      <c r="H15" s="43"/>
    </row>
    <row r="16" spans="1:8" s="4" customFormat="1" ht="29.1" customHeight="1" x14ac:dyDescent="0.3">
      <c r="A16" s="80"/>
      <c r="B16" s="83" t="s">
        <v>23</v>
      </c>
      <c r="C16" s="31" t="s">
        <v>24</v>
      </c>
      <c r="D16" s="8">
        <v>4399590</v>
      </c>
      <c r="E16" s="8">
        <f t="shared" si="0"/>
        <v>4541950</v>
      </c>
      <c r="F16" s="8">
        <v>0</v>
      </c>
      <c r="G16" s="8">
        <v>142360</v>
      </c>
      <c r="H16" s="46"/>
    </row>
    <row r="17" spans="1:8" s="4" customFormat="1" ht="29.1" customHeight="1" x14ac:dyDescent="0.3">
      <c r="A17" s="80"/>
      <c r="B17" s="83"/>
      <c r="C17" s="31" t="s">
        <v>25</v>
      </c>
      <c r="D17" s="8">
        <v>39729530</v>
      </c>
      <c r="E17" s="8">
        <f t="shared" si="0"/>
        <v>41007040</v>
      </c>
      <c r="F17" s="8">
        <v>0</v>
      </c>
      <c r="G17" s="8">
        <v>1277510</v>
      </c>
      <c r="H17" s="47"/>
    </row>
    <row r="18" spans="1:8" s="4" customFormat="1" ht="29.1" customHeight="1" x14ac:dyDescent="0.3">
      <c r="A18" s="80"/>
      <c r="B18" s="83"/>
      <c r="C18" s="31" t="s">
        <v>26</v>
      </c>
      <c r="D18" s="8">
        <v>21533710</v>
      </c>
      <c r="E18" s="8">
        <f t="shared" si="0"/>
        <v>21738940</v>
      </c>
      <c r="F18" s="8">
        <v>0</v>
      </c>
      <c r="G18" s="8">
        <v>205230</v>
      </c>
      <c r="H18" s="48"/>
    </row>
    <row r="19" spans="1:8" s="4" customFormat="1" ht="29.1" customHeight="1" x14ac:dyDescent="0.3">
      <c r="A19" s="80"/>
      <c r="B19" s="83"/>
      <c r="C19" s="31" t="s">
        <v>27</v>
      </c>
      <c r="D19" s="8">
        <v>12541360</v>
      </c>
      <c r="E19" s="8">
        <f t="shared" si="0"/>
        <v>11650520</v>
      </c>
      <c r="F19" s="8">
        <v>0</v>
      </c>
      <c r="G19" s="8">
        <v>-890840</v>
      </c>
      <c r="H19" s="49"/>
    </row>
    <row r="20" spans="1:8" s="4" customFormat="1" ht="29.1" customHeight="1" x14ac:dyDescent="0.3">
      <c r="A20" s="80"/>
      <c r="B20" s="83"/>
      <c r="C20" s="31" t="s">
        <v>28</v>
      </c>
      <c r="D20" s="8">
        <v>1260000</v>
      </c>
      <c r="E20" s="8">
        <f t="shared" si="0"/>
        <v>1260000</v>
      </c>
      <c r="F20" s="8">
        <v>0</v>
      </c>
      <c r="G20" s="8">
        <v>0</v>
      </c>
      <c r="H20" s="50"/>
    </row>
    <row r="21" spans="1:8" s="4" customFormat="1" ht="29.1" customHeight="1" x14ac:dyDescent="0.3">
      <c r="A21" s="80"/>
      <c r="B21" s="83"/>
      <c r="C21" s="31" t="s">
        <v>29</v>
      </c>
      <c r="D21" s="8">
        <v>5838400</v>
      </c>
      <c r="E21" s="8">
        <f t="shared" si="0"/>
        <v>5202550</v>
      </c>
      <c r="F21" s="8">
        <v>0</v>
      </c>
      <c r="G21" s="8">
        <v>-635850</v>
      </c>
      <c r="H21" s="51"/>
    </row>
    <row r="22" spans="1:8" s="4" customFormat="1" ht="29.1" customHeight="1" x14ac:dyDescent="0.3">
      <c r="A22" s="80"/>
      <c r="B22" s="83"/>
      <c r="C22" s="18" t="s">
        <v>59</v>
      </c>
      <c r="D22" s="9">
        <v>85302590</v>
      </c>
      <c r="E22" s="9">
        <f>SUM(E16:E21)</f>
        <v>85401000</v>
      </c>
      <c r="F22" s="9">
        <f>SUM(F16:F21)</f>
        <v>0</v>
      </c>
      <c r="G22" s="9">
        <f>SUM(G16:G21)</f>
        <v>98410</v>
      </c>
      <c r="H22" s="43"/>
    </row>
    <row r="23" spans="1:8" s="4" customFormat="1" ht="29.1" customHeight="1" x14ac:dyDescent="0.3">
      <c r="A23" s="80"/>
      <c r="B23" s="81" t="s">
        <v>37</v>
      </c>
      <c r="C23" s="81"/>
      <c r="D23" s="7">
        <v>1336492200</v>
      </c>
      <c r="E23" s="7">
        <f t="shared" ref="E23" si="3">SUM(E22,E15,E12)</f>
        <v>1338118730</v>
      </c>
      <c r="F23" s="7">
        <f>SUM(F22,F15,F12)</f>
        <v>1360000</v>
      </c>
      <c r="G23" s="7">
        <f>SUM(G22,G15,G12)</f>
        <v>266530</v>
      </c>
      <c r="H23" s="43"/>
    </row>
    <row r="24" spans="1:8" s="4" customFormat="1" ht="29.1" customHeight="1" x14ac:dyDescent="0.3">
      <c r="A24" s="92" t="s">
        <v>54</v>
      </c>
      <c r="B24" s="89" t="s">
        <v>30</v>
      </c>
      <c r="C24" s="31" t="s">
        <v>31</v>
      </c>
      <c r="D24" s="8">
        <v>0</v>
      </c>
      <c r="E24" s="8">
        <f t="shared" ref="E24:E26" si="4">SUM(D24,F24:G24)</f>
        <v>0</v>
      </c>
      <c r="F24" s="8">
        <v>0</v>
      </c>
      <c r="G24" s="8">
        <v>0</v>
      </c>
      <c r="H24" s="52"/>
    </row>
    <row r="25" spans="1:8" s="4" customFormat="1" ht="29.1" customHeight="1" x14ac:dyDescent="0.3">
      <c r="A25" s="88"/>
      <c r="B25" s="89"/>
      <c r="C25" s="31" t="s">
        <v>32</v>
      </c>
      <c r="D25" s="8">
        <v>2830800</v>
      </c>
      <c r="E25" s="8">
        <f t="shared" si="4"/>
        <v>3277800</v>
      </c>
      <c r="F25" s="8">
        <v>0</v>
      </c>
      <c r="G25" s="8">
        <v>447000</v>
      </c>
      <c r="H25" s="53"/>
    </row>
    <row r="26" spans="1:8" s="4" customFormat="1" ht="29.1" customHeight="1" x14ac:dyDescent="0.3">
      <c r="A26" s="88"/>
      <c r="B26" s="89"/>
      <c r="C26" s="31" t="s">
        <v>33</v>
      </c>
      <c r="D26" s="8">
        <v>0</v>
      </c>
      <c r="E26" s="8">
        <f t="shared" si="4"/>
        <v>0</v>
      </c>
      <c r="F26" s="8">
        <v>0</v>
      </c>
      <c r="G26" s="8">
        <v>0</v>
      </c>
      <c r="H26" s="54"/>
    </row>
    <row r="27" spans="1:8" s="4" customFormat="1" ht="29.1" customHeight="1" x14ac:dyDescent="0.3">
      <c r="A27" s="88"/>
      <c r="B27" s="89"/>
      <c r="C27" s="18" t="s">
        <v>59</v>
      </c>
      <c r="D27" s="9">
        <v>2830800</v>
      </c>
      <c r="E27" s="9">
        <f>SUM(E24:E26)</f>
        <v>3277800</v>
      </c>
      <c r="F27" s="9">
        <f>SUM(F24:F26)</f>
        <v>0</v>
      </c>
      <c r="G27" s="9">
        <f>SUM(G24:G26)</f>
        <v>447000</v>
      </c>
      <c r="H27" s="43"/>
    </row>
    <row r="28" spans="1:8" s="4" customFormat="1" ht="29.1" customHeight="1" x14ac:dyDescent="0.3">
      <c r="A28" s="88"/>
      <c r="B28" s="81" t="s">
        <v>37</v>
      </c>
      <c r="C28" s="81"/>
      <c r="D28" s="7">
        <v>2830800</v>
      </c>
      <c r="E28" s="7">
        <f>SUM(E27)</f>
        <v>3277800</v>
      </c>
      <c r="F28" s="7">
        <f>SUM(F27)</f>
        <v>0</v>
      </c>
      <c r="G28" s="7">
        <f>SUM(G27)</f>
        <v>447000</v>
      </c>
      <c r="H28" s="43"/>
    </row>
    <row r="29" spans="1:8" s="4" customFormat="1" ht="29.1" customHeight="1" x14ac:dyDescent="0.3">
      <c r="A29" s="88" t="s">
        <v>34</v>
      </c>
      <c r="B29" s="89" t="s">
        <v>35</v>
      </c>
      <c r="C29" s="19" t="s">
        <v>47</v>
      </c>
      <c r="D29" s="8">
        <v>2862112000</v>
      </c>
      <c r="E29" s="8">
        <f t="shared" ref="E29:E30" si="5">SUM(D29,F29:G29)</f>
        <v>2867498470</v>
      </c>
      <c r="F29" s="8">
        <v>6100000</v>
      </c>
      <c r="G29" s="8">
        <v>-713530</v>
      </c>
      <c r="H29" s="38" t="s">
        <v>73</v>
      </c>
    </row>
    <row r="30" spans="1:8" s="4" customFormat="1" ht="29.1" customHeight="1" x14ac:dyDescent="0.3">
      <c r="A30" s="88"/>
      <c r="B30" s="89"/>
      <c r="C30" s="19" t="s">
        <v>62</v>
      </c>
      <c r="D30" s="8">
        <v>6900000</v>
      </c>
      <c r="E30" s="8">
        <f t="shared" si="5"/>
        <v>6900000</v>
      </c>
      <c r="F30" s="8">
        <v>0</v>
      </c>
      <c r="G30" s="8">
        <v>0</v>
      </c>
      <c r="H30" s="55"/>
    </row>
    <row r="31" spans="1:8" s="4" customFormat="1" ht="29.1" customHeight="1" x14ac:dyDescent="0.3">
      <c r="A31" s="88"/>
      <c r="B31" s="89"/>
      <c r="C31" s="19" t="s">
        <v>48</v>
      </c>
      <c r="D31" s="23">
        <v>15684501</v>
      </c>
      <c r="E31" s="23">
        <f>SUM(D31,F31:G31)</f>
        <v>15684501</v>
      </c>
      <c r="F31" s="8">
        <v>0</v>
      </c>
      <c r="G31" s="8">
        <v>0</v>
      </c>
      <c r="H31" s="56"/>
    </row>
    <row r="32" spans="1:8" s="4" customFormat="1" ht="29.1" customHeight="1" x14ac:dyDescent="0.3">
      <c r="A32" s="88"/>
      <c r="B32" s="89"/>
      <c r="C32" s="18" t="s">
        <v>59</v>
      </c>
      <c r="D32" s="9">
        <v>2884696501</v>
      </c>
      <c r="E32" s="9">
        <f>SUM(E29:E31)</f>
        <v>2890082971</v>
      </c>
      <c r="F32" s="9">
        <f>SUM(F29:F31)</f>
        <v>6100000</v>
      </c>
      <c r="G32" s="9">
        <f>SUM(G29:G31)</f>
        <v>-713530</v>
      </c>
      <c r="H32" s="57"/>
    </row>
    <row r="33" spans="1:8" s="4" customFormat="1" ht="29.1" customHeight="1" x14ac:dyDescent="0.3">
      <c r="A33" s="88"/>
      <c r="B33" s="93" t="s">
        <v>37</v>
      </c>
      <c r="C33" s="93"/>
      <c r="D33" s="7">
        <v>2884696501</v>
      </c>
      <c r="E33" s="7">
        <f>SUM(E32)</f>
        <v>2890082971</v>
      </c>
      <c r="F33" s="7">
        <f>SUM(F32)</f>
        <v>6100000</v>
      </c>
      <c r="G33" s="7">
        <f>SUM(G32)</f>
        <v>-713530</v>
      </c>
      <c r="H33" s="57"/>
    </row>
    <row r="34" spans="1:8" s="4" customFormat="1" ht="29.1" customHeight="1" x14ac:dyDescent="0.3">
      <c r="A34" s="92" t="s">
        <v>55</v>
      </c>
      <c r="B34" s="94" t="s">
        <v>40</v>
      </c>
      <c r="C34" s="19" t="s">
        <v>60</v>
      </c>
      <c r="D34" s="8">
        <v>0</v>
      </c>
      <c r="E34" s="8">
        <v>0</v>
      </c>
      <c r="F34" s="8">
        <v>0</v>
      </c>
      <c r="G34" s="8">
        <v>0</v>
      </c>
      <c r="H34" s="54"/>
    </row>
    <row r="35" spans="1:8" s="4" customFormat="1" ht="29.1" customHeight="1" x14ac:dyDescent="0.3">
      <c r="A35" s="88"/>
      <c r="B35" s="94"/>
      <c r="C35" s="19" t="s">
        <v>36</v>
      </c>
      <c r="D35" s="22">
        <v>150000</v>
      </c>
      <c r="E35" s="22">
        <f>SUM(D35,F35:G35)</f>
        <v>150000</v>
      </c>
      <c r="F35" s="8">
        <v>0</v>
      </c>
      <c r="G35" s="8">
        <v>0</v>
      </c>
      <c r="H35" s="58"/>
    </row>
    <row r="36" spans="1:8" s="4" customFormat="1" ht="29.1" customHeight="1" x14ac:dyDescent="0.3">
      <c r="A36" s="88"/>
      <c r="B36" s="94"/>
      <c r="C36" s="18" t="s">
        <v>59</v>
      </c>
      <c r="D36" s="9">
        <v>150000</v>
      </c>
      <c r="E36" s="9">
        <f>SUM(E34:E35)</f>
        <v>150000</v>
      </c>
      <c r="F36" s="9">
        <f>SUM(F34:F35)</f>
        <v>0</v>
      </c>
      <c r="G36" s="9">
        <f>SUM(G34:G35)</f>
        <v>0</v>
      </c>
      <c r="H36" s="43"/>
    </row>
    <row r="37" spans="1:8" s="4" customFormat="1" ht="29.1" customHeight="1" x14ac:dyDescent="0.3">
      <c r="A37" s="88"/>
      <c r="B37" s="81" t="s">
        <v>37</v>
      </c>
      <c r="C37" s="81"/>
      <c r="D37" s="7">
        <v>150000</v>
      </c>
      <c r="E37" s="7">
        <f>SUM(E36)</f>
        <v>150000</v>
      </c>
      <c r="F37" s="7">
        <f>SUM(F36)</f>
        <v>0</v>
      </c>
      <c r="G37" s="7">
        <f>SUM(G36)</f>
        <v>0</v>
      </c>
      <c r="H37" s="43"/>
    </row>
    <row r="38" spans="1:8" s="11" customFormat="1" ht="39.950000000000003" customHeight="1" thickBot="1" x14ac:dyDescent="0.35">
      <c r="A38" s="86" t="s">
        <v>39</v>
      </c>
      <c r="B38" s="87"/>
      <c r="C38" s="87"/>
      <c r="D38" s="12">
        <v>4224169501</v>
      </c>
      <c r="E38" s="12">
        <f>SUM(E37,E33,E28,E23)</f>
        <v>4231629501</v>
      </c>
      <c r="F38" s="12">
        <f>SUM(F37,F33,F28,F23)</f>
        <v>7460000</v>
      </c>
      <c r="G38" s="12">
        <f>SUM(G37,G33,G28,G23)</f>
        <v>0</v>
      </c>
      <c r="H38" s="59"/>
    </row>
    <row r="40" spans="1:8" ht="30" customHeight="1" x14ac:dyDescent="0.3">
      <c r="D40" s="1">
        <f>D38-세입명세서!D27</f>
        <v>0</v>
      </c>
      <c r="E40" s="1">
        <f>E38-세입명세서!E27</f>
        <v>0</v>
      </c>
      <c r="F40" s="1">
        <f>F38-세입명세서!F27</f>
        <v>0</v>
      </c>
      <c r="G40" s="1">
        <f>G38-세입명세서!G27</f>
        <v>0</v>
      </c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2022-12-06T06:54:25Z</cp:lastPrinted>
  <dcterms:created xsi:type="dcterms:W3CDTF">2017-12-28T02:48:06Z</dcterms:created>
  <dcterms:modified xsi:type="dcterms:W3CDTF">2022-12-08T08:02:20Z</dcterms:modified>
</cp:coreProperties>
</file>