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현재_통합_문서" defaultThemeVersion="124226"/>
  <bookViews>
    <workbookView xWindow="-120" yWindow="-120" windowWidth="29040" windowHeight="15840" tabRatio="856"/>
  </bookViews>
  <sheets>
    <sheet name="결산총괄표" sheetId="5" r:id="rId1"/>
    <sheet name="후원금명세서" sheetId="13" r:id="rId2"/>
    <sheet name="후원품명세서" sheetId="14" r:id="rId3"/>
  </sheets>
  <definedNames>
    <definedName name="_xlnm.Print_Area" localSheetId="1">후원금명세서!$A$2:$J$45</definedName>
    <definedName name="_xlnm.Print_Area" localSheetId="2">후원품명세서!$A$2:$L$12</definedName>
  </definedNames>
  <calcPr calcId="162913"/>
</workbook>
</file>

<file path=xl/calcChain.xml><?xml version="1.0" encoding="utf-8"?>
<calcChain xmlns="http://schemas.openxmlformats.org/spreadsheetml/2006/main">
  <c r="J18" i="5" l="1"/>
  <c r="J12" i="5" l="1"/>
  <c r="J11" i="5"/>
  <c r="E14" i="5"/>
  <c r="E13" i="5" l="1"/>
  <c r="E12" i="5"/>
  <c r="E11" i="5"/>
  <c r="E10" i="5"/>
  <c r="E9" i="5"/>
  <c r="E8" i="5"/>
  <c r="E7" i="5"/>
  <c r="J5" i="5"/>
  <c r="H5" i="13" l="1"/>
  <c r="J7" i="5" l="1"/>
  <c r="J8" i="5"/>
  <c r="J9" i="5"/>
  <c r="J10" i="5"/>
  <c r="J13" i="5"/>
  <c r="J14" i="5"/>
  <c r="J15" i="5"/>
  <c r="J16" i="5"/>
  <c r="J17" i="5"/>
  <c r="E6" i="5" l="1"/>
  <c r="E5" i="5" l="1"/>
  <c r="C5" i="5" l="1"/>
  <c r="H5" i="5"/>
  <c r="I5" i="5"/>
  <c r="D5" i="5"/>
  <c r="J6" i="5"/>
</calcChain>
</file>

<file path=xl/sharedStrings.xml><?xml version="1.0" encoding="utf-8"?>
<sst xmlns="http://schemas.openxmlformats.org/spreadsheetml/2006/main" count="316" uniqueCount="166">
  <si>
    <t>(단위 : 원)</t>
    <phoneticPr fontId="1" type="noConversion"/>
  </si>
  <si>
    <t>비고</t>
    <phoneticPr fontId="1" type="noConversion"/>
  </si>
  <si>
    <t>구분</t>
    <phoneticPr fontId="1" type="noConversion"/>
  </si>
  <si>
    <t>수입</t>
    <phoneticPr fontId="1" type="noConversion"/>
  </si>
  <si>
    <t>지출</t>
    <phoneticPr fontId="1" type="noConversion"/>
  </si>
  <si>
    <t>잔액</t>
    <phoneticPr fontId="1" type="noConversion"/>
  </si>
  <si>
    <t>단위 : 원</t>
    <phoneticPr fontId="6" type="noConversion"/>
  </si>
  <si>
    <t>과            목</t>
    <phoneticPr fontId="6" type="noConversion"/>
  </si>
  <si>
    <t>과              목</t>
    <phoneticPr fontId="6" type="noConversion"/>
  </si>
  <si>
    <t>총           계</t>
    <phoneticPr fontId="6" type="noConversion"/>
  </si>
  <si>
    <t>총              계</t>
    <phoneticPr fontId="6" type="noConversion"/>
  </si>
  <si>
    <t>사무비</t>
    <phoneticPr fontId="6" type="noConversion"/>
  </si>
  <si>
    <t>인건비</t>
    <phoneticPr fontId="6" type="noConversion"/>
  </si>
  <si>
    <t>운영비</t>
    <phoneticPr fontId="6" type="noConversion"/>
  </si>
  <si>
    <t>사업수입</t>
    <phoneticPr fontId="6" type="noConversion"/>
  </si>
  <si>
    <t>재산조성</t>
    <phoneticPr fontId="6" type="noConversion"/>
  </si>
  <si>
    <t>시설비</t>
    <phoneticPr fontId="6" type="noConversion"/>
  </si>
  <si>
    <t>사업비</t>
    <phoneticPr fontId="6" type="noConversion"/>
  </si>
  <si>
    <t>보조금수입</t>
    <phoneticPr fontId="6" type="noConversion"/>
  </si>
  <si>
    <t>후원금수입</t>
    <phoneticPr fontId="6" type="noConversion"/>
  </si>
  <si>
    <t>비지정후원금</t>
    <phoneticPr fontId="6" type="noConversion"/>
  </si>
  <si>
    <t>상환금</t>
    <phoneticPr fontId="6" type="noConversion"/>
  </si>
  <si>
    <t>부채상환금</t>
    <phoneticPr fontId="6" type="noConversion"/>
  </si>
  <si>
    <t>대여금</t>
    <phoneticPr fontId="6" type="noConversion"/>
  </si>
  <si>
    <t>잡지출</t>
    <phoneticPr fontId="6" type="noConversion"/>
  </si>
  <si>
    <t>지정후원금</t>
    <phoneticPr fontId="6" type="noConversion"/>
  </si>
  <si>
    <t>세    입</t>
    <phoneticPr fontId="6" type="noConversion"/>
  </si>
  <si>
    <t>세    출</t>
    <phoneticPr fontId="6" type="noConversion"/>
  </si>
  <si>
    <t>전년도 이월금</t>
    <phoneticPr fontId="1" type="noConversion"/>
  </si>
  <si>
    <t>예비비및기타</t>
    <phoneticPr fontId="6" type="noConversion"/>
  </si>
  <si>
    <t>이월금</t>
    <phoneticPr fontId="1" type="noConversion"/>
  </si>
  <si>
    <t>차년도 이월금</t>
    <phoneticPr fontId="6" type="noConversion"/>
  </si>
  <si>
    <t>금액(원)</t>
  </si>
  <si>
    <t>내역</t>
  </si>
  <si>
    <t>연월일</t>
  </si>
  <si>
    <t>후원금종류</t>
  </si>
  <si>
    <t>후원자구분</t>
  </si>
  <si>
    <t>후원자</t>
  </si>
  <si>
    <t>지역사회 후원금품</t>
  </si>
  <si>
    <t>기타 후원금품</t>
  </si>
  <si>
    <t>개인</t>
  </si>
  <si>
    <t>김종태</t>
  </si>
  <si>
    <t>사용일자</t>
  </si>
  <si>
    <t>사용내역</t>
  </si>
  <si>
    <t>산출기준</t>
  </si>
  <si>
    <t>후원품종류</t>
  </si>
  <si>
    <t>품명</t>
  </si>
  <si>
    <t>수량</t>
  </si>
  <si>
    <t>단위</t>
  </si>
  <si>
    <t>민간단체</t>
  </si>
  <si>
    <t>비영리법인</t>
  </si>
  <si>
    <t>Box</t>
  </si>
  <si>
    <t>결산액</t>
    <phoneticPr fontId="6" type="noConversion"/>
  </si>
  <si>
    <t>예산액</t>
    <phoneticPr fontId="6" type="noConversion"/>
  </si>
  <si>
    <t>증감액</t>
    <phoneticPr fontId="6" type="noConversion"/>
  </si>
  <si>
    <t>예산액</t>
    <phoneticPr fontId="6" type="noConversion"/>
  </si>
  <si>
    <t>결산액</t>
    <phoneticPr fontId="6" type="noConversion"/>
  </si>
  <si>
    <t>증감액</t>
    <phoneticPr fontId="6" type="noConversion"/>
  </si>
  <si>
    <t>사업수입</t>
    <phoneticPr fontId="6" type="noConversion"/>
  </si>
  <si>
    <t>보조금</t>
    <phoneticPr fontId="6" type="noConversion"/>
  </si>
  <si>
    <t>법인전입금</t>
    <phoneticPr fontId="1" type="noConversion"/>
  </si>
  <si>
    <t>법인전입금</t>
    <phoneticPr fontId="1" type="noConversion"/>
  </si>
  <si>
    <t>이월금</t>
  </si>
  <si>
    <t>후원금이월금</t>
  </si>
  <si>
    <t>잡수입</t>
  </si>
  <si>
    <t>예금이자 및
 기타잡수입</t>
  </si>
  <si>
    <t>전년도이월금</t>
    <phoneticPr fontId="1" type="noConversion"/>
  </si>
  <si>
    <t>업무추진비</t>
    <phoneticPr fontId="6" type="noConversion"/>
  </si>
  <si>
    <t>통합사업비</t>
    <phoneticPr fontId="6" type="noConversion"/>
  </si>
  <si>
    <t>아이돌봄사업비</t>
    <phoneticPr fontId="6" type="noConversion"/>
  </si>
  <si>
    <t>별도사업비</t>
    <phoneticPr fontId="1" type="noConversion"/>
  </si>
  <si>
    <t>예비비및기타</t>
    <phoneticPr fontId="6" type="noConversion"/>
  </si>
  <si>
    <t>번호</t>
  </si>
  <si>
    <t>입금일자</t>
  </si>
  <si>
    <t>후원자명</t>
  </si>
  <si>
    <t>표준계정명</t>
  </si>
  <si>
    <t>영수증발행여부</t>
  </si>
  <si>
    <t>비지정후원금(405010201)</t>
  </si>
  <si>
    <t>미발행</t>
  </si>
  <si>
    <t>지정후원금(405010101)</t>
  </si>
  <si>
    <t>전자영수증발행</t>
  </si>
  <si>
    <t>합계</t>
  </si>
  <si>
    <t>후원금 수입명세서</t>
    <phoneticPr fontId="1" type="noConversion"/>
  </si>
  <si>
    <t>비지정후원금_x000D_
직/간접비 구분</t>
  </si>
  <si>
    <t>직접비</t>
  </si>
  <si>
    <t>시비사업&gt;다문화자녀토요돌봄</t>
  </si>
  <si>
    <t>단가(원)</t>
  </si>
  <si>
    <t>생활용품</t>
  </si>
  <si>
    <t>후원품 수입명세서</t>
    <phoneticPr fontId="1" type="noConversion"/>
  </si>
  <si>
    <t>후원품 사용명세서</t>
    <phoneticPr fontId="1" type="noConversion"/>
  </si>
  <si>
    <t>사용장소명</t>
  </si>
  <si>
    <t>물품명</t>
  </si>
  <si>
    <t>단위명</t>
  </si>
  <si>
    <t>수입일자</t>
  </si>
  <si>
    <t>여주시가족센터 2023년도 결산총괄표</t>
    <phoneticPr fontId="6" type="noConversion"/>
  </si>
  <si>
    <t>과년도수입</t>
    <phoneticPr fontId="1" type="noConversion"/>
  </si>
  <si>
    <t>과년도지출</t>
    <phoneticPr fontId="6" type="noConversion"/>
  </si>
  <si>
    <t>과년도지출</t>
    <phoneticPr fontId="6" type="noConversion"/>
  </si>
  <si>
    <t>2023년 후원금</t>
    <phoneticPr fontId="1" type="noConversion"/>
  </si>
  <si>
    <t>모금(자)기관여부</t>
  </si>
  <si>
    <t>2023-01-25</t>
  </si>
  <si>
    <t>N</t>
  </si>
  <si>
    <t>2023-02-27</t>
  </si>
  <si>
    <t>2023-03-27</t>
  </si>
  <si>
    <t>2023-04-25</t>
  </si>
  <si>
    <t>2023-05-24</t>
  </si>
  <si>
    <t>여주시외국인복지센터</t>
  </si>
  <si>
    <t>공공기관</t>
  </si>
  <si>
    <t>2023-05-25</t>
  </si>
  <si>
    <t>2023-06-13</t>
  </si>
  <si>
    <t>이시우</t>
  </si>
  <si>
    <t>2023-06-26</t>
  </si>
  <si>
    <t>2023-07-17</t>
  </si>
  <si>
    <t>민간단체 보조금품</t>
  </si>
  <si>
    <t>패밀리데이</t>
  </si>
  <si>
    <t>Y</t>
  </si>
  <si>
    <t>2023-07-25</t>
  </si>
  <si>
    <t>2023-07-27</t>
  </si>
  <si>
    <t>2023-08-25</t>
  </si>
  <si>
    <t>2023-09-05</t>
  </si>
  <si>
    <t>2023-09-25</t>
  </si>
  <si>
    <t>2023-10-12</t>
  </si>
  <si>
    <t>여주중앙감리교회</t>
  </si>
  <si>
    <t>2023-10-23</t>
  </si>
  <si>
    <t>2023-10-25</t>
  </si>
  <si>
    <t>2023-11-13</t>
  </si>
  <si>
    <t>2023-11-27</t>
  </si>
  <si>
    <t>2023-12-26</t>
  </si>
  <si>
    <t>후원금 지출명세서</t>
    <phoneticPr fontId="1" type="noConversion"/>
  </si>
  <si>
    <t>20230313</t>
  </si>
  <si>
    <t>가족돌봄&gt;가족희망드림지원</t>
  </si>
  <si>
    <t>2023년 심리검사 비용</t>
  </si>
  <si>
    <t>2023년 2월 심리정서 지원 상담료</t>
  </si>
  <si>
    <t>20230410</t>
  </si>
  <si>
    <t>2023년 3월 심리정서 지원 상담료</t>
  </si>
  <si>
    <t>20230420</t>
  </si>
  <si>
    <t>2023년 1월 심리정서 지원 상담료</t>
  </si>
  <si>
    <t>20230805</t>
  </si>
  <si>
    <t>다가온&gt;자녀성장지원</t>
  </si>
  <si>
    <t>2023년 자녀성장지원 수상체험 프로그램 여름아 부탁해 사업비(진행비)</t>
  </si>
  <si>
    <t>20230831</t>
  </si>
  <si>
    <t>수용비 및 수수료(후원금)</t>
  </si>
  <si>
    <t>후원물품 택배 수수료</t>
  </si>
  <si>
    <t>20230909</t>
  </si>
  <si>
    <t>2023년 다문화가족 자녀성장지원-부모,자녀관계향상프로그램 진행비</t>
  </si>
  <si>
    <t>20231011</t>
  </si>
  <si>
    <t>시비사업&gt;다문화가족정착지원</t>
  </si>
  <si>
    <t>20231025</t>
  </si>
  <si>
    <t>2023년 고국방문지원사업 후원 대상자 항공료 지원</t>
  </si>
  <si>
    <t>20231124</t>
  </si>
  <si>
    <t>20231209</t>
  </si>
  <si>
    <t>2023년 다문화자녀 토요돌봄 &amp;acute;통-통 누리교실&amp;acute; 강사료</t>
  </si>
  <si>
    <t>후원금 모집 등을 위한 진행비</t>
    <phoneticPr fontId="1" type="noConversion"/>
  </si>
  <si>
    <t>후원품유형</t>
  </si>
  <si>
    <t>2023-03-29</t>
  </si>
  <si>
    <t>여주축산업협동조합</t>
  </si>
  <si>
    <t>샴푸 외 10종</t>
  </si>
  <si>
    <t>2023-11-10</t>
  </si>
  <si>
    <t>주식회사 두레</t>
  </si>
  <si>
    <t>영리법인</t>
  </si>
  <si>
    <t>일회용 용기</t>
  </si>
  <si>
    <t>2023-04-05</t>
  </si>
  <si>
    <t>2023년 다문화가족 고국방문지원사업</t>
  </si>
  <si>
    <t>2023-11-20</t>
  </si>
  <si>
    <t>센터프로그램</t>
  </si>
  <si>
    <t>차. 후원금수입명세 및 사용결과보고서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</si>
</sst>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26"/>
      <color rgb="FF000000"/>
      <name val="굴림체"/>
      <family val="3"/>
      <charset val="129"/>
    </font>
    <font>
      <b/>
      <sz val="11"/>
      <color rgb="FF000000"/>
      <name val="굴림체"/>
      <family val="3"/>
      <charset val="129"/>
    </font>
    <font>
      <b/>
      <sz val="11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5E9"/>
      </patternFill>
    </fill>
    <fill>
      <patternFill patternType="solid">
        <fgColor rgb="FFCAD3D7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1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1" fontId="8" fillId="0" borderId="1" xfId="1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right" vertical="center" shrinkToFit="1"/>
    </xf>
    <xf numFmtId="41" fontId="3" fillId="0" borderId="10" xfId="1" applyFont="1" applyBorder="1">
      <alignment vertical="center"/>
    </xf>
    <xf numFmtId="0" fontId="3" fillId="0" borderId="1" xfId="0" applyFont="1" applyBorder="1" applyAlignment="1">
      <alignment horizontal="center" vertical="center" wrapText="1" shrinkToFit="1"/>
    </xf>
    <xf numFmtId="41" fontId="7" fillId="0" borderId="1" xfId="1" applyFont="1" applyFill="1" applyBorder="1" applyAlignment="1">
      <alignment horizontal="center" vertical="center" shrinkToFit="1"/>
    </xf>
    <xf numFmtId="41" fontId="7" fillId="0" borderId="1" xfId="1" applyFont="1" applyBorder="1" applyAlignment="1">
      <alignment horizontal="center" vertical="center" shrinkToFit="1"/>
    </xf>
    <xf numFmtId="41" fontId="7" fillId="0" borderId="7" xfId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11" xfId="0" applyNumberFormat="1" applyFont="1" applyBorder="1" applyAlignment="1">
      <alignment horizontal="right" vertical="center" shrinkToFit="1"/>
    </xf>
    <xf numFmtId="41" fontId="0" fillId="0" borderId="1" xfId="1" applyFont="1" applyBorder="1">
      <alignment vertical="center"/>
    </xf>
    <xf numFmtId="41" fontId="0" fillId="3" borderId="1" xfId="1" applyFont="1" applyFill="1" applyBorder="1" applyAlignment="1">
      <alignment horizontal="right" vertical="center"/>
    </xf>
    <xf numFmtId="49" fontId="0" fillId="2" borderId="1" xfId="0" applyNumberFormat="1" applyFill="1" applyBorder="1">
      <alignment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>
      <alignment vertical="center"/>
    </xf>
    <xf numFmtId="0" fontId="0" fillId="3" borderId="1" xfId="0" applyFill="1" applyBorder="1" applyAlignment="1">
      <alignment horizontal="right" vertical="center"/>
    </xf>
    <xf numFmtId="49" fontId="0" fillId="3" borderId="1" xfId="0" applyNumberFormat="1" applyFill="1" applyBorder="1">
      <alignment vertical="center"/>
    </xf>
    <xf numFmtId="49" fontId="0" fillId="0" borderId="1" xfId="0" applyNumberForma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12" fillId="0" borderId="5" xfId="0" applyFont="1" applyBorder="1">
      <alignment vertical="center"/>
    </xf>
    <xf numFmtId="41" fontId="0" fillId="0" borderId="1" xfId="1" applyFont="1" applyBorder="1" applyAlignment="1">
      <alignment horizontal="right" vertical="center"/>
    </xf>
    <xf numFmtId="41" fontId="0" fillId="3" borderId="1" xfId="1" applyFont="1" applyFill="1" applyBorder="1" applyAlignment="1">
      <alignment vertical="center"/>
    </xf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41" fontId="3" fillId="0" borderId="4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>
      <alignment vertical="center"/>
    </xf>
    <xf numFmtId="49" fontId="10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vertical="center" wrapText="1"/>
    </xf>
    <xf numFmtId="0" fontId="0" fillId="0" borderId="0" xfId="0">
      <alignment vertical="center"/>
    </xf>
    <xf numFmtId="41" fontId="13" fillId="0" borderId="0" xfId="0" applyNumberFormat="1" applyFont="1">
      <alignment vertical="center"/>
    </xf>
    <xf numFmtId="41" fontId="14" fillId="0" borderId="1" xfId="0" applyNumberFormat="1" applyFont="1" applyBorder="1" applyAlignment="1">
      <alignment horizontal="center" vertical="center"/>
    </xf>
    <xf numFmtId="41" fontId="14" fillId="0" borderId="1" xfId="0" applyNumberFormat="1" applyFont="1" applyBorder="1" applyAlignment="1">
      <alignment horizontal="center" vertical="center"/>
    </xf>
    <xf numFmtId="41" fontId="14" fillId="0" borderId="1" xfId="0" applyNumberFormat="1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8"/>
  <sheetViews>
    <sheetView tabSelected="1" view="pageBreakPreview" zoomScale="90" zoomScaleNormal="90" zoomScaleSheetLayoutView="90" workbookViewId="0">
      <selection activeCell="E23" sqref="E23"/>
    </sheetView>
  </sheetViews>
  <sheetFormatPr defaultRowHeight="16.5" x14ac:dyDescent="0.3"/>
  <cols>
    <col min="1" max="4" width="12.625" style="1" customWidth="1"/>
    <col min="5" max="5" width="11.625" style="1" customWidth="1"/>
    <col min="6" max="8" width="12.625" style="1" customWidth="1"/>
    <col min="9" max="9" width="12.625" customWidth="1"/>
    <col min="10" max="10" width="11.625" customWidth="1"/>
  </cols>
  <sheetData>
    <row r="1" spans="1:10" ht="32.25" thickBot="1" x14ac:dyDescent="0.35">
      <c r="A1" s="38" t="s">
        <v>94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3">
      <c r="A2" s="39" t="s">
        <v>6</v>
      </c>
      <c r="B2" s="40"/>
      <c r="C2" s="40"/>
      <c r="D2" s="40"/>
      <c r="E2" s="40"/>
      <c r="F2" s="40"/>
      <c r="G2" s="40"/>
      <c r="H2" s="40"/>
      <c r="I2" s="40"/>
      <c r="J2" s="41"/>
    </row>
    <row r="3" spans="1:10" ht="18.75" customHeight="1" x14ac:dyDescent="0.3">
      <c r="A3" s="42" t="s">
        <v>7</v>
      </c>
      <c r="B3" s="43"/>
      <c r="C3" s="43" t="s">
        <v>26</v>
      </c>
      <c r="D3" s="43"/>
      <c r="E3" s="43"/>
      <c r="F3" s="43" t="s">
        <v>8</v>
      </c>
      <c r="G3" s="43"/>
      <c r="H3" s="43" t="s">
        <v>27</v>
      </c>
      <c r="I3" s="43"/>
      <c r="J3" s="44"/>
    </row>
    <row r="4" spans="1:10" ht="18.75" customHeight="1" x14ac:dyDescent="0.3">
      <c r="A4" s="42"/>
      <c r="B4" s="43"/>
      <c r="C4" s="8" t="s">
        <v>53</v>
      </c>
      <c r="D4" s="8" t="s">
        <v>52</v>
      </c>
      <c r="E4" s="8" t="s">
        <v>54</v>
      </c>
      <c r="F4" s="43"/>
      <c r="G4" s="43"/>
      <c r="H4" s="8" t="s">
        <v>55</v>
      </c>
      <c r="I4" s="8" t="s">
        <v>56</v>
      </c>
      <c r="J4" s="9" t="s">
        <v>57</v>
      </c>
    </row>
    <row r="5" spans="1:10" ht="25.5" customHeight="1" x14ac:dyDescent="0.3">
      <c r="A5" s="42" t="s">
        <v>9</v>
      </c>
      <c r="B5" s="43"/>
      <c r="C5" s="15">
        <f>SUM(C6:C18)</f>
        <v>3034034232</v>
      </c>
      <c r="D5" s="15">
        <f>SUM(D6:D18)</f>
        <v>3034034232</v>
      </c>
      <c r="E5" s="15">
        <f>SUM(E6:E14)</f>
        <v>0</v>
      </c>
      <c r="F5" s="43" t="s">
        <v>10</v>
      </c>
      <c r="G5" s="43"/>
      <c r="H5" s="16">
        <f>SUM(H6:H18)</f>
        <v>3034034232</v>
      </c>
      <c r="I5" s="16">
        <f>SUM(I6:I18)</f>
        <v>3034034232</v>
      </c>
      <c r="J5" s="17">
        <f>SUM(O18)</f>
        <v>0</v>
      </c>
    </row>
    <row r="6" spans="1:10" ht="27" customHeight="1" x14ac:dyDescent="0.3">
      <c r="A6" s="4" t="s">
        <v>14</v>
      </c>
      <c r="B6" s="2" t="s">
        <v>58</v>
      </c>
      <c r="C6" s="3">
        <v>319514046</v>
      </c>
      <c r="D6" s="3">
        <v>319514046</v>
      </c>
      <c r="E6" s="3">
        <f>D6-C6</f>
        <v>0</v>
      </c>
      <c r="F6" s="45" t="s">
        <v>11</v>
      </c>
      <c r="G6" s="2" t="s">
        <v>12</v>
      </c>
      <c r="H6" s="3">
        <v>706403250</v>
      </c>
      <c r="I6" s="3">
        <v>706403250</v>
      </c>
      <c r="J6" s="18">
        <f>I6-H6</f>
        <v>0</v>
      </c>
    </row>
    <row r="7" spans="1:10" ht="27" customHeight="1" x14ac:dyDescent="0.3">
      <c r="A7" s="4" t="s">
        <v>18</v>
      </c>
      <c r="B7" s="2" t="s">
        <v>59</v>
      </c>
      <c r="C7" s="3">
        <v>2433818475</v>
      </c>
      <c r="D7" s="3">
        <v>2433818475</v>
      </c>
      <c r="E7" s="3">
        <f>D7-C7</f>
        <v>0</v>
      </c>
      <c r="F7" s="45"/>
      <c r="G7" s="2" t="s">
        <v>67</v>
      </c>
      <c r="H7" s="3">
        <v>7564800</v>
      </c>
      <c r="I7" s="3">
        <v>7564800</v>
      </c>
      <c r="J7" s="18">
        <f t="shared" ref="J7:J18" si="0">I7-H7</f>
        <v>0</v>
      </c>
    </row>
    <row r="8" spans="1:10" ht="27" customHeight="1" x14ac:dyDescent="0.3">
      <c r="A8" s="4" t="s">
        <v>19</v>
      </c>
      <c r="B8" s="2" t="s">
        <v>25</v>
      </c>
      <c r="C8" s="3">
        <v>4313600</v>
      </c>
      <c r="D8" s="3">
        <v>4313600</v>
      </c>
      <c r="E8" s="3">
        <f t="shared" ref="E8:E14" si="1">D8-C8</f>
        <v>0</v>
      </c>
      <c r="F8" s="45"/>
      <c r="G8" s="2" t="s">
        <v>13</v>
      </c>
      <c r="H8" s="3">
        <v>59855818</v>
      </c>
      <c r="I8" s="3">
        <v>59855818</v>
      </c>
      <c r="J8" s="18">
        <f t="shared" si="0"/>
        <v>0</v>
      </c>
    </row>
    <row r="9" spans="1:10" ht="27" customHeight="1" x14ac:dyDescent="0.3">
      <c r="A9" s="4"/>
      <c r="B9" s="2" t="s">
        <v>20</v>
      </c>
      <c r="C9" s="3">
        <v>1200000</v>
      </c>
      <c r="D9" s="3">
        <v>1200000</v>
      </c>
      <c r="E9" s="3">
        <f t="shared" si="1"/>
        <v>0</v>
      </c>
      <c r="F9" s="5" t="s">
        <v>15</v>
      </c>
      <c r="G9" s="2" t="s">
        <v>16</v>
      </c>
      <c r="H9" s="3">
        <v>18264800</v>
      </c>
      <c r="I9" s="3">
        <v>18264800</v>
      </c>
      <c r="J9" s="18">
        <f t="shared" si="0"/>
        <v>0</v>
      </c>
    </row>
    <row r="10" spans="1:10" ht="27" customHeight="1" x14ac:dyDescent="0.3">
      <c r="A10" s="4" t="s">
        <v>60</v>
      </c>
      <c r="B10" s="2" t="s">
        <v>61</v>
      </c>
      <c r="C10" s="3">
        <v>4000000</v>
      </c>
      <c r="D10" s="3">
        <v>4000000</v>
      </c>
      <c r="E10" s="3">
        <f t="shared" si="1"/>
        <v>0</v>
      </c>
      <c r="F10" s="37" t="s">
        <v>17</v>
      </c>
      <c r="G10" s="2" t="s">
        <v>68</v>
      </c>
      <c r="H10" s="3">
        <v>151369389</v>
      </c>
      <c r="I10" s="3">
        <v>151172200</v>
      </c>
      <c r="J10" s="18">
        <f t="shared" si="0"/>
        <v>-197189</v>
      </c>
    </row>
    <row r="11" spans="1:10" ht="27" customHeight="1" x14ac:dyDescent="0.3">
      <c r="A11" s="4" t="s">
        <v>62</v>
      </c>
      <c r="B11" s="2" t="s">
        <v>66</v>
      </c>
      <c r="C11" s="3">
        <v>183567359</v>
      </c>
      <c r="D11" s="3">
        <v>183567359</v>
      </c>
      <c r="E11" s="3">
        <f t="shared" si="1"/>
        <v>0</v>
      </c>
      <c r="F11" s="46"/>
      <c r="G11" s="5" t="s">
        <v>69</v>
      </c>
      <c r="H11" s="3">
        <v>1617730264</v>
      </c>
      <c r="I11" s="3">
        <v>1425581709</v>
      </c>
      <c r="J11" s="18">
        <f>SUM(I11-H11)</f>
        <v>-192148555</v>
      </c>
    </row>
    <row r="12" spans="1:10" ht="27" customHeight="1" x14ac:dyDescent="0.3">
      <c r="A12" s="4"/>
      <c r="B12" s="2" t="s">
        <v>63</v>
      </c>
      <c r="C12" s="3">
        <v>1575100</v>
      </c>
      <c r="D12" s="3">
        <v>1575100</v>
      </c>
      <c r="E12" s="3">
        <f t="shared" si="1"/>
        <v>0</v>
      </c>
      <c r="F12" s="46"/>
      <c r="G12" s="5" t="s">
        <v>70</v>
      </c>
      <c r="H12" s="3">
        <v>317042233</v>
      </c>
      <c r="I12" s="3">
        <v>275486760</v>
      </c>
      <c r="J12" s="18">
        <f>SUM(I12-H12)</f>
        <v>-41555473</v>
      </c>
    </row>
    <row r="13" spans="1:10" ht="27" customHeight="1" x14ac:dyDescent="0.3">
      <c r="A13" s="4" t="s">
        <v>64</v>
      </c>
      <c r="B13" s="2" t="s">
        <v>65</v>
      </c>
      <c r="C13" s="3">
        <v>404591</v>
      </c>
      <c r="D13" s="3">
        <v>404591</v>
      </c>
      <c r="E13" s="3">
        <f t="shared" si="1"/>
        <v>0</v>
      </c>
      <c r="F13" s="5" t="s">
        <v>96</v>
      </c>
      <c r="G13" s="5" t="s">
        <v>97</v>
      </c>
      <c r="H13" s="3">
        <v>136451870</v>
      </c>
      <c r="I13" s="3">
        <v>136451870</v>
      </c>
      <c r="J13" s="18">
        <f t="shared" si="0"/>
        <v>0</v>
      </c>
    </row>
    <row r="14" spans="1:10" ht="27" customHeight="1" x14ac:dyDescent="0.3">
      <c r="A14" s="4" t="s">
        <v>95</v>
      </c>
      <c r="B14" s="2" t="s">
        <v>95</v>
      </c>
      <c r="C14" s="3">
        <v>85641061</v>
      </c>
      <c r="D14" s="3">
        <v>85641061</v>
      </c>
      <c r="E14" s="3">
        <f t="shared" si="1"/>
        <v>0</v>
      </c>
      <c r="F14" s="37" t="s">
        <v>21</v>
      </c>
      <c r="G14" s="5" t="s">
        <v>22</v>
      </c>
      <c r="H14" s="3"/>
      <c r="I14" s="3"/>
      <c r="J14" s="18">
        <f t="shared" si="0"/>
        <v>0</v>
      </c>
    </row>
    <row r="15" spans="1:10" ht="27" customHeight="1" x14ac:dyDescent="0.3">
      <c r="A15" s="4"/>
      <c r="B15" s="2"/>
      <c r="C15" s="3"/>
      <c r="D15" s="3"/>
      <c r="E15" s="3"/>
      <c r="F15" s="37"/>
      <c r="G15" s="5" t="s">
        <v>23</v>
      </c>
      <c r="H15" s="3"/>
      <c r="I15" s="3"/>
      <c r="J15" s="18">
        <f t="shared" si="0"/>
        <v>0</v>
      </c>
    </row>
    <row r="16" spans="1:10" ht="27" customHeight="1" x14ac:dyDescent="0.3">
      <c r="A16" s="4"/>
      <c r="B16" s="2"/>
      <c r="C16" s="3"/>
      <c r="D16" s="3"/>
      <c r="E16" s="3"/>
      <c r="F16" s="5" t="s">
        <v>24</v>
      </c>
      <c r="G16" s="5" t="s">
        <v>24</v>
      </c>
      <c r="H16" s="3">
        <v>154736</v>
      </c>
      <c r="I16" s="3">
        <v>154736</v>
      </c>
      <c r="J16" s="18">
        <f t="shared" si="0"/>
        <v>0</v>
      </c>
    </row>
    <row r="17" spans="1:10" ht="27" customHeight="1" x14ac:dyDescent="0.3">
      <c r="A17" s="4"/>
      <c r="B17" s="2"/>
      <c r="C17" s="3"/>
      <c r="D17" s="3"/>
      <c r="E17" s="3"/>
      <c r="F17" s="5" t="s">
        <v>29</v>
      </c>
      <c r="G17" s="14" t="s">
        <v>71</v>
      </c>
      <c r="H17" s="6">
        <v>19197072</v>
      </c>
      <c r="I17" s="6">
        <v>19175226</v>
      </c>
      <c r="J17" s="18">
        <f t="shared" si="0"/>
        <v>-21846</v>
      </c>
    </row>
    <row r="18" spans="1:10" ht="27" customHeight="1" thickBot="1" x14ac:dyDescent="0.35">
      <c r="A18" s="10"/>
      <c r="B18" s="11"/>
      <c r="C18" s="13"/>
      <c r="D18" s="13"/>
      <c r="E18" s="12"/>
      <c r="F18" s="7" t="s">
        <v>30</v>
      </c>
      <c r="G18" s="7" t="s">
        <v>31</v>
      </c>
      <c r="H18" s="12"/>
      <c r="I18" s="12">
        <v>233923063</v>
      </c>
      <c r="J18" s="19">
        <f t="shared" si="0"/>
        <v>233923063</v>
      </c>
    </row>
  </sheetData>
  <mergeCells count="11">
    <mergeCell ref="F14:F15"/>
    <mergeCell ref="A1:J1"/>
    <mergeCell ref="A2:J2"/>
    <mergeCell ref="A3:B4"/>
    <mergeCell ref="C3:E3"/>
    <mergeCell ref="F3:G4"/>
    <mergeCell ref="H3:J3"/>
    <mergeCell ref="A5:B5"/>
    <mergeCell ref="F5:G5"/>
    <mergeCell ref="F6:F8"/>
    <mergeCell ref="F10:F12"/>
  </mergeCells>
  <phoneticPr fontId="1" type="noConversion"/>
  <printOptions horizontalCentered="1"/>
  <pageMargins left="0.78740157480314965" right="0.78740157480314965" top="1.1811023622047245" bottom="0.78740157480314965" header="0.39370078740157483" footer="0.3937007874015748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45"/>
  <sheetViews>
    <sheetView view="pageBreakPreview" zoomScale="85" zoomScaleNormal="100" zoomScaleSheetLayoutView="85" workbookViewId="0">
      <selection activeCell="L11" sqref="L11"/>
    </sheetView>
  </sheetViews>
  <sheetFormatPr defaultRowHeight="16.5" x14ac:dyDescent="0.3"/>
  <cols>
    <col min="2" max="2" width="15.125" customWidth="1"/>
    <col min="3" max="3" width="26.625" customWidth="1"/>
    <col min="4" max="4" width="14.625" customWidth="1"/>
    <col min="5" max="5" width="15.375" customWidth="1"/>
    <col min="6" max="6" width="15" customWidth="1"/>
    <col min="7" max="7" width="16.375" customWidth="1"/>
    <col min="8" max="8" width="26" customWidth="1"/>
    <col min="9" max="9" width="17.125" customWidth="1"/>
  </cols>
  <sheetData>
    <row r="1" spans="1:14" s="36" customFormat="1" x14ac:dyDescent="0.3"/>
    <row r="2" spans="1:14" ht="17.25" x14ac:dyDescent="0.3">
      <c r="A2" s="57" t="s">
        <v>165</v>
      </c>
      <c r="B2" s="57"/>
      <c r="C2" s="57"/>
      <c r="D2" s="57"/>
      <c r="E2" s="57"/>
      <c r="F2" s="57"/>
      <c r="G2" s="57"/>
      <c r="H2" s="57"/>
      <c r="I2" s="57"/>
      <c r="J2" s="57"/>
    </row>
    <row r="3" spans="1:14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</row>
    <row r="4" spans="1:14" ht="24.75" customHeight="1" x14ac:dyDescent="0.3">
      <c r="A4" s="58" t="s">
        <v>2</v>
      </c>
      <c r="B4" s="58"/>
      <c r="C4" s="58"/>
      <c r="D4" s="58" t="s">
        <v>3</v>
      </c>
      <c r="E4" s="58"/>
      <c r="F4" s="58" t="s">
        <v>4</v>
      </c>
      <c r="G4" s="58"/>
      <c r="H4" s="58" t="s">
        <v>5</v>
      </c>
      <c r="I4" s="58"/>
      <c r="J4" s="59" t="s">
        <v>1</v>
      </c>
    </row>
    <row r="5" spans="1:14" ht="26.25" customHeight="1" x14ac:dyDescent="0.3">
      <c r="A5" s="60" t="s">
        <v>28</v>
      </c>
      <c r="B5" s="58"/>
      <c r="C5" s="58"/>
      <c r="D5" s="60">
        <v>1575100</v>
      </c>
      <c r="E5" s="58"/>
      <c r="F5" s="58">
        <v>2622650</v>
      </c>
      <c r="G5" s="58"/>
      <c r="H5" s="58">
        <f>SUM(D5+D6-F5)</f>
        <v>4466050</v>
      </c>
      <c r="I5" s="58"/>
      <c r="J5" s="60"/>
    </row>
    <row r="6" spans="1:14" ht="29.25" customHeight="1" x14ac:dyDescent="0.3">
      <c r="A6" s="60" t="s">
        <v>98</v>
      </c>
      <c r="B6" s="60"/>
      <c r="C6" s="60"/>
      <c r="D6" s="60">
        <v>5513600</v>
      </c>
      <c r="E6" s="60"/>
      <c r="F6" s="58"/>
      <c r="G6" s="58"/>
      <c r="H6" s="58"/>
      <c r="I6" s="58"/>
      <c r="J6" s="60"/>
    </row>
    <row r="8" spans="1:14" x14ac:dyDescent="0.3">
      <c r="A8" s="50" t="s">
        <v>82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31.5" customHeight="1" x14ac:dyDescent="0.3">
      <c r="A9" s="23" t="s">
        <v>72</v>
      </c>
      <c r="B9" s="23" t="s">
        <v>73</v>
      </c>
      <c r="C9" s="23" t="s">
        <v>35</v>
      </c>
      <c r="D9" s="23" t="s">
        <v>74</v>
      </c>
      <c r="E9" s="23" t="s">
        <v>36</v>
      </c>
      <c r="F9" s="23" t="s">
        <v>99</v>
      </c>
      <c r="G9" s="23" t="s">
        <v>32</v>
      </c>
      <c r="H9" s="23" t="s">
        <v>75</v>
      </c>
      <c r="I9" s="23" t="s">
        <v>76</v>
      </c>
    </row>
    <row r="10" spans="1:14" ht="27.95" customHeight="1" x14ac:dyDescent="0.3">
      <c r="A10" s="24">
        <v>1</v>
      </c>
      <c r="B10" s="25" t="s">
        <v>100</v>
      </c>
      <c r="C10" s="26" t="s">
        <v>39</v>
      </c>
      <c r="D10" s="27" t="s">
        <v>41</v>
      </c>
      <c r="E10" s="26" t="s">
        <v>40</v>
      </c>
      <c r="F10" s="27" t="s">
        <v>101</v>
      </c>
      <c r="G10" s="20">
        <v>100000</v>
      </c>
      <c r="H10" s="25" t="s">
        <v>77</v>
      </c>
      <c r="I10" s="25" t="s">
        <v>78</v>
      </c>
    </row>
    <row r="11" spans="1:14" ht="27.95" customHeight="1" x14ac:dyDescent="0.3">
      <c r="A11" s="24">
        <v>2</v>
      </c>
      <c r="B11" s="25" t="s">
        <v>102</v>
      </c>
      <c r="C11" s="26" t="s">
        <v>39</v>
      </c>
      <c r="D11" s="27" t="s">
        <v>41</v>
      </c>
      <c r="E11" s="26" t="s">
        <v>40</v>
      </c>
      <c r="F11" s="27" t="s">
        <v>101</v>
      </c>
      <c r="G11" s="20">
        <v>100000</v>
      </c>
      <c r="H11" s="25" t="s">
        <v>77</v>
      </c>
      <c r="I11" s="25" t="s">
        <v>80</v>
      </c>
    </row>
    <row r="12" spans="1:14" ht="27.95" customHeight="1" x14ac:dyDescent="0.3">
      <c r="A12" s="24">
        <v>3</v>
      </c>
      <c r="B12" s="25" t="s">
        <v>103</v>
      </c>
      <c r="C12" s="26" t="s">
        <v>39</v>
      </c>
      <c r="D12" s="27" t="s">
        <v>41</v>
      </c>
      <c r="E12" s="26" t="s">
        <v>40</v>
      </c>
      <c r="F12" s="27" t="s">
        <v>101</v>
      </c>
      <c r="G12" s="20">
        <v>100000</v>
      </c>
      <c r="H12" s="25" t="s">
        <v>77</v>
      </c>
      <c r="I12" s="25" t="s">
        <v>78</v>
      </c>
    </row>
    <row r="13" spans="1:14" ht="27.95" customHeight="1" x14ac:dyDescent="0.3">
      <c r="A13" s="24">
        <v>4</v>
      </c>
      <c r="B13" s="25" t="s">
        <v>104</v>
      </c>
      <c r="C13" s="26" t="s">
        <v>39</v>
      </c>
      <c r="D13" s="27" t="s">
        <v>41</v>
      </c>
      <c r="E13" s="26" t="s">
        <v>40</v>
      </c>
      <c r="F13" s="27" t="s">
        <v>101</v>
      </c>
      <c r="G13" s="20">
        <v>100000</v>
      </c>
      <c r="H13" s="25" t="s">
        <v>77</v>
      </c>
      <c r="I13" s="25" t="s">
        <v>78</v>
      </c>
    </row>
    <row r="14" spans="1:14" ht="27.95" customHeight="1" x14ac:dyDescent="0.3">
      <c r="A14" s="24">
        <v>5</v>
      </c>
      <c r="B14" s="25" t="s">
        <v>105</v>
      </c>
      <c r="C14" s="26" t="s">
        <v>39</v>
      </c>
      <c r="D14" s="27" t="s">
        <v>106</v>
      </c>
      <c r="E14" s="26" t="s">
        <v>107</v>
      </c>
      <c r="F14" s="27"/>
      <c r="G14" s="20">
        <v>300000</v>
      </c>
      <c r="H14" s="25" t="s">
        <v>79</v>
      </c>
      <c r="I14" s="25" t="s">
        <v>78</v>
      </c>
    </row>
    <row r="15" spans="1:14" ht="27.95" customHeight="1" x14ac:dyDescent="0.3">
      <c r="A15" s="24">
        <v>6</v>
      </c>
      <c r="B15" s="25" t="s">
        <v>108</v>
      </c>
      <c r="C15" s="26" t="s">
        <v>39</v>
      </c>
      <c r="D15" s="27" t="s">
        <v>41</v>
      </c>
      <c r="E15" s="26" t="s">
        <v>40</v>
      </c>
      <c r="F15" s="27" t="s">
        <v>101</v>
      </c>
      <c r="G15" s="20">
        <v>100000</v>
      </c>
      <c r="H15" s="25" t="s">
        <v>77</v>
      </c>
      <c r="I15" s="25" t="s">
        <v>78</v>
      </c>
    </row>
    <row r="16" spans="1:14" ht="27.95" customHeight="1" x14ac:dyDescent="0.3">
      <c r="A16" s="24">
        <v>7</v>
      </c>
      <c r="B16" s="25" t="s">
        <v>109</v>
      </c>
      <c r="C16" s="26" t="s">
        <v>39</v>
      </c>
      <c r="D16" s="27" t="s">
        <v>110</v>
      </c>
      <c r="E16" s="26" t="s">
        <v>40</v>
      </c>
      <c r="F16" s="27" t="s">
        <v>101</v>
      </c>
      <c r="G16" s="20">
        <v>50000</v>
      </c>
      <c r="H16" s="25" t="s">
        <v>79</v>
      </c>
      <c r="I16" s="25" t="s">
        <v>78</v>
      </c>
    </row>
    <row r="17" spans="1:9" ht="27.95" customHeight="1" x14ac:dyDescent="0.3">
      <c r="A17" s="24">
        <v>8</v>
      </c>
      <c r="B17" s="25" t="s">
        <v>111</v>
      </c>
      <c r="C17" s="26" t="s">
        <v>39</v>
      </c>
      <c r="D17" s="27" t="s">
        <v>41</v>
      </c>
      <c r="E17" s="26" t="s">
        <v>40</v>
      </c>
      <c r="F17" s="27" t="s">
        <v>101</v>
      </c>
      <c r="G17" s="20">
        <v>100000</v>
      </c>
      <c r="H17" s="25" t="s">
        <v>77</v>
      </c>
      <c r="I17" s="25" t="s">
        <v>78</v>
      </c>
    </row>
    <row r="18" spans="1:9" ht="27.95" customHeight="1" x14ac:dyDescent="0.3">
      <c r="A18" s="24">
        <v>9</v>
      </c>
      <c r="B18" s="25" t="s">
        <v>112</v>
      </c>
      <c r="C18" s="26" t="s">
        <v>113</v>
      </c>
      <c r="D18" s="27" t="s">
        <v>114</v>
      </c>
      <c r="E18" s="26" t="s">
        <v>49</v>
      </c>
      <c r="F18" s="27" t="s">
        <v>115</v>
      </c>
      <c r="G18" s="20">
        <v>213600</v>
      </c>
      <c r="H18" s="25" t="s">
        <v>79</v>
      </c>
      <c r="I18" s="25" t="s">
        <v>78</v>
      </c>
    </row>
    <row r="19" spans="1:9" ht="27.95" customHeight="1" x14ac:dyDescent="0.3">
      <c r="A19" s="24">
        <v>10</v>
      </c>
      <c r="B19" s="25" t="s">
        <v>116</v>
      </c>
      <c r="C19" s="26" t="s">
        <v>39</v>
      </c>
      <c r="D19" s="27" t="s">
        <v>41</v>
      </c>
      <c r="E19" s="26" t="s">
        <v>40</v>
      </c>
      <c r="F19" s="27" t="s">
        <v>101</v>
      </c>
      <c r="G19" s="20">
        <v>100000</v>
      </c>
      <c r="H19" s="25" t="s">
        <v>77</v>
      </c>
      <c r="I19" s="25" t="s">
        <v>80</v>
      </c>
    </row>
    <row r="20" spans="1:9" ht="27.95" customHeight="1" x14ac:dyDescent="0.3">
      <c r="A20" s="24">
        <v>11</v>
      </c>
      <c r="B20" s="25" t="s">
        <v>117</v>
      </c>
      <c r="C20" s="26" t="s">
        <v>39</v>
      </c>
      <c r="D20" s="27" t="s">
        <v>110</v>
      </c>
      <c r="E20" s="26" t="s">
        <v>40</v>
      </c>
      <c r="F20" s="27" t="s">
        <v>101</v>
      </c>
      <c r="G20" s="20">
        <v>50000</v>
      </c>
      <c r="H20" s="25" t="s">
        <v>79</v>
      </c>
      <c r="I20" s="25" t="s">
        <v>80</v>
      </c>
    </row>
    <row r="21" spans="1:9" ht="27.95" customHeight="1" x14ac:dyDescent="0.3">
      <c r="A21" s="24">
        <v>12</v>
      </c>
      <c r="B21" s="25" t="s">
        <v>118</v>
      </c>
      <c r="C21" s="26" t="s">
        <v>39</v>
      </c>
      <c r="D21" s="27" t="s">
        <v>41</v>
      </c>
      <c r="E21" s="26" t="s">
        <v>40</v>
      </c>
      <c r="F21" s="27" t="s">
        <v>101</v>
      </c>
      <c r="G21" s="20">
        <v>100000</v>
      </c>
      <c r="H21" s="25" t="s">
        <v>77</v>
      </c>
      <c r="I21" s="25" t="s">
        <v>78</v>
      </c>
    </row>
    <row r="22" spans="1:9" ht="27.95" customHeight="1" x14ac:dyDescent="0.3">
      <c r="A22" s="24">
        <v>13</v>
      </c>
      <c r="B22" s="25" t="s">
        <v>119</v>
      </c>
      <c r="C22" s="26" t="s">
        <v>39</v>
      </c>
      <c r="D22" s="27" t="s">
        <v>110</v>
      </c>
      <c r="E22" s="26" t="s">
        <v>40</v>
      </c>
      <c r="F22" s="27" t="s">
        <v>101</v>
      </c>
      <c r="G22" s="20">
        <v>100000</v>
      </c>
      <c r="H22" s="25" t="s">
        <v>79</v>
      </c>
      <c r="I22" s="25" t="s">
        <v>80</v>
      </c>
    </row>
    <row r="23" spans="1:9" ht="27.95" customHeight="1" x14ac:dyDescent="0.3">
      <c r="A23" s="24">
        <v>14</v>
      </c>
      <c r="B23" s="25" t="s">
        <v>120</v>
      </c>
      <c r="C23" s="26" t="s">
        <v>39</v>
      </c>
      <c r="D23" s="27" t="s">
        <v>41</v>
      </c>
      <c r="E23" s="26" t="s">
        <v>40</v>
      </c>
      <c r="F23" s="27" t="s">
        <v>101</v>
      </c>
      <c r="G23" s="20">
        <v>100000</v>
      </c>
      <c r="H23" s="25" t="s">
        <v>77</v>
      </c>
      <c r="I23" s="25" t="s">
        <v>80</v>
      </c>
    </row>
    <row r="24" spans="1:9" ht="27.95" customHeight="1" x14ac:dyDescent="0.3">
      <c r="A24" s="24">
        <v>15</v>
      </c>
      <c r="B24" s="25" t="s">
        <v>121</v>
      </c>
      <c r="C24" s="26" t="s">
        <v>38</v>
      </c>
      <c r="D24" s="27" t="s">
        <v>122</v>
      </c>
      <c r="E24" s="26" t="s">
        <v>50</v>
      </c>
      <c r="F24" s="27" t="s">
        <v>115</v>
      </c>
      <c r="G24" s="20">
        <v>3500000</v>
      </c>
      <c r="H24" s="25" t="s">
        <v>79</v>
      </c>
      <c r="I24" s="25" t="s">
        <v>80</v>
      </c>
    </row>
    <row r="25" spans="1:9" ht="27.95" customHeight="1" x14ac:dyDescent="0.3">
      <c r="A25" s="24">
        <v>16</v>
      </c>
      <c r="B25" s="25" t="s">
        <v>123</v>
      </c>
      <c r="C25" s="26" t="s">
        <v>39</v>
      </c>
      <c r="D25" s="27" t="s">
        <v>110</v>
      </c>
      <c r="E25" s="26" t="s">
        <v>40</v>
      </c>
      <c r="F25" s="27" t="s">
        <v>101</v>
      </c>
      <c r="G25" s="20">
        <v>50000</v>
      </c>
      <c r="H25" s="25" t="s">
        <v>79</v>
      </c>
      <c r="I25" s="25" t="s">
        <v>78</v>
      </c>
    </row>
    <row r="26" spans="1:9" ht="27.95" customHeight="1" x14ac:dyDescent="0.3">
      <c r="A26" s="24">
        <v>17</v>
      </c>
      <c r="B26" s="25" t="s">
        <v>124</v>
      </c>
      <c r="C26" s="26" t="s">
        <v>39</v>
      </c>
      <c r="D26" s="27" t="s">
        <v>41</v>
      </c>
      <c r="E26" s="26" t="s">
        <v>40</v>
      </c>
      <c r="F26" s="27" t="s">
        <v>101</v>
      </c>
      <c r="G26" s="20">
        <v>100000</v>
      </c>
      <c r="H26" s="25" t="s">
        <v>77</v>
      </c>
      <c r="I26" s="25" t="s">
        <v>78</v>
      </c>
    </row>
    <row r="27" spans="1:9" ht="27.95" customHeight="1" x14ac:dyDescent="0.3">
      <c r="A27" s="24">
        <v>18</v>
      </c>
      <c r="B27" s="25" t="s">
        <v>125</v>
      </c>
      <c r="C27" s="26" t="s">
        <v>39</v>
      </c>
      <c r="D27" s="27" t="s">
        <v>110</v>
      </c>
      <c r="E27" s="26" t="s">
        <v>40</v>
      </c>
      <c r="F27" s="27" t="s">
        <v>101</v>
      </c>
      <c r="G27" s="20">
        <v>50000</v>
      </c>
      <c r="H27" s="25" t="s">
        <v>79</v>
      </c>
      <c r="I27" s="25" t="s">
        <v>78</v>
      </c>
    </row>
    <row r="28" spans="1:9" ht="27.95" customHeight="1" x14ac:dyDescent="0.3">
      <c r="A28" s="24">
        <v>19</v>
      </c>
      <c r="B28" s="25" t="s">
        <v>126</v>
      </c>
      <c r="C28" s="26" t="s">
        <v>39</v>
      </c>
      <c r="D28" s="27" t="s">
        <v>41</v>
      </c>
      <c r="E28" s="26" t="s">
        <v>40</v>
      </c>
      <c r="F28" s="27" t="s">
        <v>101</v>
      </c>
      <c r="G28" s="20">
        <v>100000</v>
      </c>
      <c r="H28" s="25" t="s">
        <v>77</v>
      </c>
      <c r="I28" s="25" t="s">
        <v>78</v>
      </c>
    </row>
    <row r="29" spans="1:9" ht="27.95" customHeight="1" x14ac:dyDescent="0.3">
      <c r="A29" s="24">
        <v>20</v>
      </c>
      <c r="B29" s="25" t="s">
        <v>127</v>
      </c>
      <c r="C29" s="26" t="s">
        <v>39</v>
      </c>
      <c r="D29" s="27" t="s">
        <v>41</v>
      </c>
      <c r="E29" s="26" t="s">
        <v>40</v>
      </c>
      <c r="F29" s="27" t="s">
        <v>101</v>
      </c>
      <c r="G29" s="20">
        <v>100000</v>
      </c>
      <c r="H29" s="25" t="s">
        <v>77</v>
      </c>
      <c r="I29" s="25" t="s">
        <v>80</v>
      </c>
    </row>
    <row r="30" spans="1:9" ht="34.5" customHeight="1" x14ac:dyDescent="0.3">
      <c r="A30" s="49" t="s">
        <v>81</v>
      </c>
      <c r="B30" s="49"/>
      <c r="C30" s="49"/>
      <c r="D30" s="49"/>
      <c r="E30" s="49"/>
      <c r="F30" s="49"/>
      <c r="G30" s="21">
        <v>5513600</v>
      </c>
      <c r="H30" s="29"/>
      <c r="I30" s="29"/>
    </row>
    <row r="31" spans="1:9" ht="33.75" customHeight="1" x14ac:dyDescent="0.3">
      <c r="A31" s="52" t="s">
        <v>128</v>
      </c>
      <c r="B31" s="53"/>
      <c r="C31" s="53"/>
      <c r="D31" s="53"/>
      <c r="E31" s="53"/>
      <c r="F31" s="53"/>
      <c r="G31" s="33"/>
      <c r="H31" s="33"/>
      <c r="I31" s="33"/>
    </row>
    <row r="32" spans="1:9" ht="33.75" customHeight="1" x14ac:dyDescent="0.3">
      <c r="A32" s="48" t="s">
        <v>72</v>
      </c>
      <c r="B32" s="48" t="s">
        <v>42</v>
      </c>
      <c r="C32" s="48" t="s">
        <v>43</v>
      </c>
      <c r="D32" s="48" t="s">
        <v>32</v>
      </c>
      <c r="E32" s="48" t="s">
        <v>44</v>
      </c>
      <c r="F32" s="48" t="s">
        <v>83</v>
      </c>
      <c r="G32" s="31"/>
    </row>
    <row r="33" spans="1:7" ht="33.75" customHeight="1" x14ac:dyDescent="0.3">
      <c r="A33" s="48"/>
      <c r="B33" s="48"/>
      <c r="C33" s="48"/>
      <c r="D33" s="48"/>
      <c r="E33" s="48"/>
      <c r="F33" s="48"/>
      <c r="G33" s="31"/>
    </row>
    <row r="34" spans="1:7" ht="33.75" customHeight="1" x14ac:dyDescent="0.3">
      <c r="A34" s="24">
        <v>1</v>
      </c>
      <c r="B34" s="27" t="s">
        <v>129</v>
      </c>
      <c r="C34" s="26" t="s">
        <v>130</v>
      </c>
      <c r="D34" s="20">
        <v>25000</v>
      </c>
      <c r="E34" s="30" t="s">
        <v>131</v>
      </c>
      <c r="F34" s="25" t="s">
        <v>84</v>
      </c>
      <c r="G34" s="31"/>
    </row>
    <row r="35" spans="1:7" ht="33.75" customHeight="1" x14ac:dyDescent="0.3">
      <c r="A35" s="24">
        <v>2</v>
      </c>
      <c r="B35" s="27" t="s">
        <v>129</v>
      </c>
      <c r="C35" s="26" t="s">
        <v>130</v>
      </c>
      <c r="D35" s="20">
        <v>81000</v>
      </c>
      <c r="E35" s="30" t="s">
        <v>132</v>
      </c>
      <c r="F35" s="25" t="s">
        <v>84</v>
      </c>
      <c r="G35" s="31"/>
    </row>
    <row r="36" spans="1:7" ht="33.75" customHeight="1" x14ac:dyDescent="0.3">
      <c r="A36" s="24">
        <v>3</v>
      </c>
      <c r="B36" s="27" t="s">
        <v>133</v>
      </c>
      <c r="C36" s="26" t="s">
        <v>130</v>
      </c>
      <c r="D36" s="20">
        <v>27000</v>
      </c>
      <c r="E36" s="30" t="s">
        <v>134</v>
      </c>
      <c r="F36" s="25" t="s">
        <v>84</v>
      </c>
      <c r="G36" s="31"/>
    </row>
    <row r="37" spans="1:7" ht="33" x14ac:dyDescent="0.3">
      <c r="A37" s="24">
        <v>4</v>
      </c>
      <c r="B37" s="27" t="s">
        <v>135</v>
      </c>
      <c r="C37" s="26" t="s">
        <v>130</v>
      </c>
      <c r="D37" s="20">
        <v>135000</v>
      </c>
      <c r="E37" s="30" t="s">
        <v>136</v>
      </c>
      <c r="F37" s="25" t="s">
        <v>84</v>
      </c>
    </row>
    <row r="38" spans="1:7" ht="82.5" x14ac:dyDescent="0.3">
      <c r="A38" s="24">
        <v>5</v>
      </c>
      <c r="B38" s="27" t="s">
        <v>137</v>
      </c>
      <c r="C38" s="26" t="s">
        <v>138</v>
      </c>
      <c r="D38" s="20">
        <v>200000</v>
      </c>
      <c r="E38" s="30" t="s">
        <v>139</v>
      </c>
      <c r="F38" s="25" t="s">
        <v>84</v>
      </c>
    </row>
    <row r="39" spans="1:7" ht="33.75" customHeight="1" x14ac:dyDescent="0.3">
      <c r="A39" s="24">
        <v>6</v>
      </c>
      <c r="B39" s="27" t="s">
        <v>140</v>
      </c>
      <c r="C39" s="26" t="s">
        <v>141</v>
      </c>
      <c r="D39" s="20">
        <v>61450</v>
      </c>
      <c r="E39" s="30" t="s">
        <v>142</v>
      </c>
      <c r="F39" s="25" t="s">
        <v>84</v>
      </c>
    </row>
    <row r="40" spans="1:7" ht="82.5" x14ac:dyDescent="0.3">
      <c r="A40" s="24">
        <v>7</v>
      </c>
      <c r="B40" s="27" t="s">
        <v>143</v>
      </c>
      <c r="C40" s="26" t="s">
        <v>138</v>
      </c>
      <c r="D40" s="20">
        <v>32000</v>
      </c>
      <c r="E40" s="30" t="s">
        <v>144</v>
      </c>
      <c r="F40" s="25" t="s">
        <v>84</v>
      </c>
    </row>
    <row r="41" spans="1:7" ht="33" x14ac:dyDescent="0.3">
      <c r="A41" s="24">
        <v>8</v>
      </c>
      <c r="B41" s="27" t="s">
        <v>145</v>
      </c>
      <c r="C41" s="26" t="s">
        <v>146</v>
      </c>
      <c r="D41" s="20">
        <v>138000</v>
      </c>
      <c r="E41" s="30" t="s">
        <v>152</v>
      </c>
      <c r="F41" s="25" t="s">
        <v>84</v>
      </c>
    </row>
    <row r="42" spans="1:7" ht="49.5" x14ac:dyDescent="0.3">
      <c r="A42" s="24">
        <v>9</v>
      </c>
      <c r="B42" s="27" t="s">
        <v>147</v>
      </c>
      <c r="C42" s="26" t="s">
        <v>146</v>
      </c>
      <c r="D42" s="20">
        <v>1608200</v>
      </c>
      <c r="E42" s="30" t="s">
        <v>148</v>
      </c>
      <c r="F42" s="25" t="s">
        <v>84</v>
      </c>
    </row>
    <row r="43" spans="1:7" ht="39" customHeight="1" x14ac:dyDescent="0.3">
      <c r="A43" s="24">
        <v>10</v>
      </c>
      <c r="B43" s="27" t="s">
        <v>149</v>
      </c>
      <c r="C43" s="26" t="s">
        <v>141</v>
      </c>
      <c r="D43" s="20">
        <v>15000</v>
      </c>
      <c r="E43" s="30" t="s">
        <v>142</v>
      </c>
      <c r="F43" s="25" t="s">
        <v>84</v>
      </c>
    </row>
    <row r="44" spans="1:7" ht="82.5" x14ac:dyDescent="0.3">
      <c r="A44" s="24">
        <v>11</v>
      </c>
      <c r="B44" s="27" t="s">
        <v>150</v>
      </c>
      <c r="C44" s="26" t="s">
        <v>85</v>
      </c>
      <c r="D44" s="20">
        <v>300000</v>
      </c>
      <c r="E44" s="30" t="s">
        <v>151</v>
      </c>
      <c r="F44" s="25" t="s">
        <v>84</v>
      </c>
    </row>
    <row r="45" spans="1:7" ht="33" customHeight="1" x14ac:dyDescent="0.3">
      <c r="A45" s="49" t="s">
        <v>81</v>
      </c>
      <c r="B45" s="49"/>
      <c r="C45" s="29"/>
      <c r="D45" s="21">
        <v>2622650</v>
      </c>
      <c r="E45" s="29"/>
      <c r="F45" s="29"/>
    </row>
  </sheetData>
  <mergeCells count="23">
    <mergeCell ref="A45:B45"/>
    <mergeCell ref="H5:I6"/>
    <mergeCell ref="J5:J6"/>
    <mergeCell ref="A6:C6"/>
    <mergeCell ref="D6:E6"/>
    <mergeCell ref="A8:N8"/>
    <mergeCell ref="A5:C5"/>
    <mergeCell ref="D5:E5"/>
    <mergeCell ref="F5:G6"/>
    <mergeCell ref="A30:F30"/>
    <mergeCell ref="A32:A33"/>
    <mergeCell ref="B32:B33"/>
    <mergeCell ref="C32:C33"/>
    <mergeCell ref="D32:D33"/>
    <mergeCell ref="E32:E33"/>
    <mergeCell ref="A31:F31"/>
    <mergeCell ref="F32:F33"/>
    <mergeCell ref="A2:J2"/>
    <mergeCell ref="A3:J3"/>
    <mergeCell ref="F4:G4"/>
    <mergeCell ref="A4:C4"/>
    <mergeCell ref="D4:E4"/>
    <mergeCell ref="H4:I4"/>
  </mergeCells>
  <phoneticPr fontId="1" type="noConversion"/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W12"/>
  <sheetViews>
    <sheetView view="pageBreakPreview" zoomScale="80" zoomScaleNormal="100" zoomScaleSheetLayoutView="80" workbookViewId="0">
      <selection activeCell="E22" sqref="E22"/>
    </sheetView>
  </sheetViews>
  <sheetFormatPr defaultRowHeight="16.5" x14ac:dyDescent="0.3"/>
  <cols>
    <col min="1" max="1" width="5.875" customWidth="1"/>
    <col min="2" max="2" width="14.375" customWidth="1"/>
    <col min="3" max="3" width="25.875" customWidth="1"/>
    <col min="4" max="4" width="25.25" customWidth="1"/>
    <col min="5" max="5" width="13" customWidth="1"/>
    <col min="6" max="6" width="19.375" customWidth="1"/>
    <col min="7" max="7" width="14.125" customWidth="1"/>
    <col min="8" max="8" width="12.375" bestFit="1" customWidth="1"/>
    <col min="9" max="9" width="10.5" bestFit="1" customWidth="1"/>
    <col min="10" max="10" width="11.5" customWidth="1"/>
    <col min="12" max="12" width="15" customWidth="1"/>
    <col min="16" max="16" width="21.75" customWidth="1"/>
    <col min="18" max="18" width="6.5" customWidth="1"/>
    <col min="19" max="19" width="1" customWidth="1"/>
  </cols>
  <sheetData>
    <row r="1" spans="1:23" s="36" customFormat="1" x14ac:dyDescent="0.3"/>
    <row r="2" spans="1:23" ht="17.25" customHeight="1" x14ac:dyDescent="0.3">
      <c r="A2" s="50" t="s">
        <v>88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5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ht="32.25" customHeight="1" x14ac:dyDescent="0.3">
      <c r="A3" s="22" t="s">
        <v>72</v>
      </c>
      <c r="B3" s="22" t="s">
        <v>34</v>
      </c>
      <c r="C3" s="22" t="s">
        <v>37</v>
      </c>
      <c r="D3" s="22" t="s">
        <v>36</v>
      </c>
      <c r="E3" s="27" t="s">
        <v>153</v>
      </c>
      <c r="F3" s="22" t="s">
        <v>45</v>
      </c>
      <c r="G3" s="22" t="s">
        <v>33</v>
      </c>
      <c r="H3" s="22" t="s">
        <v>46</v>
      </c>
      <c r="I3" s="22" t="s">
        <v>47</v>
      </c>
      <c r="J3" s="22" t="s">
        <v>48</v>
      </c>
      <c r="K3" s="22" t="s">
        <v>86</v>
      </c>
      <c r="L3" s="22" t="s">
        <v>32</v>
      </c>
    </row>
    <row r="4" spans="1:23" ht="34.5" customHeight="1" x14ac:dyDescent="0.3">
      <c r="A4" s="24">
        <v>1</v>
      </c>
      <c r="B4" s="27" t="s">
        <v>154</v>
      </c>
      <c r="C4" s="30" t="s">
        <v>155</v>
      </c>
      <c r="D4" s="27" t="s">
        <v>49</v>
      </c>
      <c r="E4" s="30" t="s">
        <v>38</v>
      </c>
      <c r="F4" s="26" t="s">
        <v>87</v>
      </c>
      <c r="G4" s="26" t="s">
        <v>156</v>
      </c>
      <c r="H4" s="26" t="s">
        <v>156</v>
      </c>
      <c r="I4" s="32">
        <v>4</v>
      </c>
      <c r="J4" s="27" t="s">
        <v>51</v>
      </c>
      <c r="K4" s="34">
        <v>97980</v>
      </c>
      <c r="L4" s="34">
        <v>391920</v>
      </c>
    </row>
    <row r="5" spans="1:23" ht="33.75" customHeight="1" x14ac:dyDescent="0.3">
      <c r="A5" s="24">
        <v>2</v>
      </c>
      <c r="B5" s="27" t="s">
        <v>157</v>
      </c>
      <c r="C5" s="30" t="s">
        <v>158</v>
      </c>
      <c r="D5" s="27" t="s">
        <v>159</v>
      </c>
      <c r="E5" s="30" t="s">
        <v>39</v>
      </c>
      <c r="F5" s="26" t="s">
        <v>87</v>
      </c>
      <c r="G5" s="26" t="s">
        <v>160</v>
      </c>
      <c r="H5" s="26" t="s">
        <v>160</v>
      </c>
      <c r="I5" s="32">
        <v>8</v>
      </c>
      <c r="J5" s="27" t="s">
        <v>51</v>
      </c>
      <c r="K5" s="34">
        <v>57800</v>
      </c>
      <c r="L5" s="34">
        <v>462400</v>
      </c>
    </row>
    <row r="6" spans="1:23" ht="30.75" customHeight="1" x14ac:dyDescent="0.3">
      <c r="A6" s="49" t="s">
        <v>81</v>
      </c>
      <c r="B6" s="49"/>
      <c r="C6" s="49"/>
      <c r="D6" s="49"/>
      <c r="E6" s="49"/>
      <c r="F6" s="27"/>
      <c r="G6" s="29"/>
      <c r="H6" s="29"/>
      <c r="I6" s="28">
        <v>12</v>
      </c>
      <c r="J6" s="29"/>
      <c r="K6" s="35"/>
      <c r="L6" s="21">
        <v>854320</v>
      </c>
    </row>
    <row r="8" spans="1:23" x14ac:dyDescent="0.3">
      <c r="A8" s="54" t="s">
        <v>89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23" x14ac:dyDescent="0.3">
      <c r="A9" s="22" t="s">
        <v>72</v>
      </c>
      <c r="B9" s="23" t="s">
        <v>42</v>
      </c>
      <c r="C9" s="23" t="s">
        <v>43</v>
      </c>
      <c r="D9" s="23" t="s">
        <v>90</v>
      </c>
      <c r="E9" s="23" t="s">
        <v>91</v>
      </c>
      <c r="F9" s="23" t="s">
        <v>86</v>
      </c>
      <c r="G9" s="23" t="s">
        <v>47</v>
      </c>
      <c r="H9" s="23" t="s">
        <v>92</v>
      </c>
      <c r="I9" s="23" t="s">
        <v>32</v>
      </c>
      <c r="J9" s="23" t="s">
        <v>93</v>
      </c>
    </row>
    <row r="10" spans="1:23" ht="33" x14ac:dyDescent="0.3">
      <c r="A10" s="24">
        <v>1</v>
      </c>
      <c r="B10" s="25" t="s">
        <v>161</v>
      </c>
      <c r="C10" s="26" t="s">
        <v>156</v>
      </c>
      <c r="D10" s="30" t="s">
        <v>162</v>
      </c>
      <c r="E10" s="26" t="s">
        <v>156</v>
      </c>
      <c r="F10" s="32">
        <v>97980</v>
      </c>
      <c r="G10" s="32">
        <v>4</v>
      </c>
      <c r="H10" s="27" t="s">
        <v>51</v>
      </c>
      <c r="I10" s="34">
        <v>391920</v>
      </c>
      <c r="J10" s="25" t="s">
        <v>154</v>
      </c>
    </row>
    <row r="11" spans="1:23" ht="30" customHeight="1" x14ac:dyDescent="0.3">
      <c r="A11" s="24">
        <v>2</v>
      </c>
      <c r="B11" s="25" t="s">
        <v>163</v>
      </c>
      <c r="C11" s="26" t="s">
        <v>160</v>
      </c>
      <c r="D11" s="26" t="s">
        <v>164</v>
      </c>
      <c r="E11" s="26" t="s">
        <v>160</v>
      </c>
      <c r="F11" s="32">
        <v>57800</v>
      </c>
      <c r="G11" s="32">
        <v>8</v>
      </c>
      <c r="H11" s="27" t="s">
        <v>51</v>
      </c>
      <c r="I11" s="34">
        <v>462400</v>
      </c>
      <c r="J11" s="25" t="s">
        <v>157</v>
      </c>
    </row>
    <row r="12" spans="1:23" ht="28.5" customHeight="1" x14ac:dyDescent="0.3">
      <c r="A12" s="27"/>
      <c r="B12" s="27"/>
      <c r="C12" s="29" t="s">
        <v>81</v>
      </c>
      <c r="D12" s="27"/>
      <c r="E12" s="27"/>
      <c r="F12" s="27"/>
      <c r="G12" s="28">
        <v>12</v>
      </c>
      <c r="H12" s="29"/>
      <c r="I12" s="21">
        <v>854320</v>
      </c>
      <c r="J12" s="29"/>
    </row>
  </sheetData>
  <mergeCells count="4">
    <mergeCell ref="A2:K2"/>
    <mergeCell ref="A8:L8"/>
    <mergeCell ref="L2:W2"/>
    <mergeCell ref="A6:E6"/>
  </mergeCells>
  <phoneticPr fontId="1" type="noConversion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결산총괄표</vt:lpstr>
      <vt:lpstr>후원금명세서</vt:lpstr>
      <vt:lpstr>후원품명세서</vt:lpstr>
      <vt:lpstr>후원금명세서!Print_Area</vt:lpstr>
      <vt:lpstr>후원품명세서!Print_Area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2024-04-04T01:20:36Z</dcterms:modified>
</cp:coreProperties>
</file>